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480" yWindow="45" windowWidth="11340" windowHeight="8580" tabRatio="791"/>
  </bookViews>
  <sheets>
    <sheet name="Table (I)(a)" sheetId="3" r:id="rId1"/>
  </sheets>
  <calcPr calcId="124519"/>
</workbook>
</file>

<file path=xl/calcChain.xml><?xml version="1.0" encoding="utf-8"?>
<calcChain xmlns="http://schemas.openxmlformats.org/spreadsheetml/2006/main">
  <c r="H96" i="3"/>
  <c r="E96"/>
  <c r="C96"/>
  <c r="F94"/>
  <c r="F93"/>
  <c r="F92"/>
  <c r="F89"/>
  <c r="F87"/>
  <c r="I19"/>
  <c r="I21"/>
  <c r="I74"/>
  <c r="F74"/>
  <c r="D65"/>
  <c r="E65"/>
  <c r="H65"/>
  <c r="I65"/>
  <c r="C65"/>
  <c r="H74"/>
  <c r="D74"/>
  <c r="D26"/>
  <c r="H26"/>
  <c r="E74"/>
  <c r="C74"/>
  <c r="I26"/>
  <c r="H36"/>
  <c r="H38" s="1"/>
  <c r="H69" s="1"/>
  <c r="D36"/>
  <c r="D38" s="1"/>
  <c r="D53"/>
  <c r="D67"/>
  <c r="E26"/>
  <c r="E36"/>
  <c r="E38"/>
  <c r="E53"/>
  <c r="E67"/>
  <c r="E69"/>
  <c r="E76" s="1"/>
  <c r="C26"/>
  <c r="C36"/>
  <c r="C38"/>
  <c r="C53"/>
  <c r="C67"/>
  <c r="C69"/>
  <c r="C76" s="1"/>
  <c r="F96" l="1"/>
  <c r="H76"/>
  <c r="I38"/>
  <c r="D69"/>
  <c r="I69" l="1"/>
  <c r="F19"/>
  <c r="F21"/>
  <c r="F50"/>
  <c r="F63"/>
  <c r="F64"/>
  <c r="F46"/>
  <c r="F58"/>
  <c r="F59"/>
  <c r="D76"/>
  <c r="G69"/>
  <c r="F26"/>
  <c r="F29"/>
  <c r="F30"/>
  <c r="F31"/>
  <c r="F32"/>
  <c r="F33"/>
  <c r="F36"/>
  <c r="F38"/>
  <c r="F42"/>
  <c r="F43"/>
  <c r="F44"/>
  <c r="F47"/>
  <c r="F48"/>
  <c r="F53"/>
  <c r="F56"/>
  <c r="F61"/>
  <c r="F62"/>
  <c r="F67"/>
  <c r="F69"/>
  <c r="I76"/>
  <c r="D94" l="1"/>
  <c r="G93"/>
  <c r="D93"/>
  <c r="D92"/>
  <c r="D91"/>
  <c r="D90"/>
  <c r="G89"/>
  <c r="D89"/>
  <c r="D88"/>
  <c r="G87"/>
  <c r="D87"/>
  <c r="D96"/>
  <c r="G96"/>
  <c r="G19"/>
  <c r="G21"/>
  <c r="F76"/>
  <c r="G50"/>
  <c r="G63"/>
  <c r="G64"/>
  <c r="F65"/>
  <c r="G58"/>
  <c r="G59"/>
  <c r="G73"/>
  <c r="G74"/>
  <c r="G26"/>
  <c r="G29"/>
  <c r="G30"/>
  <c r="G31"/>
  <c r="G32"/>
  <c r="G33"/>
  <c r="G36"/>
  <c r="G38"/>
  <c r="G42"/>
  <c r="G43"/>
  <c r="G44"/>
  <c r="G46"/>
  <c r="G47"/>
  <c r="G53"/>
  <c r="G56"/>
  <c r="G61"/>
  <c r="G62"/>
  <c r="G67"/>
  <c r="G76"/>
  <c r="G65" l="1"/>
</calcChain>
</file>

<file path=xl/sharedStrings.xml><?xml version="1.0" encoding="utf-8"?>
<sst xmlns="http://schemas.openxmlformats.org/spreadsheetml/2006/main" count="149" uniqueCount="126">
  <si>
    <t>Total shareholding as a percentage of total number of shares</t>
  </si>
  <si>
    <t>As a percentage of (A+B+C)</t>
  </si>
  <si>
    <t>(A)</t>
  </si>
  <si>
    <t>Indian</t>
  </si>
  <si>
    <t>(a)</t>
  </si>
  <si>
    <t>(b)</t>
  </si>
  <si>
    <t>Central Government/ State Government(s)</t>
  </si>
  <si>
    <t>(c)</t>
  </si>
  <si>
    <t>Bodies Corporate</t>
  </si>
  <si>
    <t>Financial Institutions/ Banks</t>
  </si>
  <si>
    <t>(e)</t>
  </si>
  <si>
    <t>Any Other (specify)</t>
  </si>
  <si>
    <t>Foreign</t>
  </si>
  <si>
    <t>Institutions</t>
  </si>
  <si>
    <t>Total Shareholding of Promoter     and Promoter Group (A)= (A)(1)+(A)(2)</t>
  </si>
  <si>
    <t>(B)</t>
  </si>
  <si>
    <t>(f)</t>
  </si>
  <si>
    <t>Foreign Institutional Investors</t>
  </si>
  <si>
    <t>(g)</t>
  </si>
  <si>
    <t>(h)</t>
  </si>
  <si>
    <t>Sub-Total (B)(1)</t>
  </si>
  <si>
    <t>Non-institutions</t>
  </si>
  <si>
    <t>Sub-Total (B)(2)</t>
  </si>
  <si>
    <t>Total         Public Shareholding (B)= (B)(1)+(B)(2)</t>
  </si>
  <si>
    <t>TOTAL (A)+(B)</t>
  </si>
  <si>
    <t>(C)</t>
  </si>
  <si>
    <t>Public shareholding</t>
  </si>
  <si>
    <t xml:space="preserve">(d) </t>
  </si>
  <si>
    <t>Insurance Companies</t>
  </si>
  <si>
    <t>GRAND TOTAL (A)+(B)+(C)</t>
  </si>
  <si>
    <t>B 2</t>
  </si>
  <si>
    <t>Total number 
of  shares</t>
  </si>
  <si>
    <t>ii. Individual shareholders holding nominal   share capital in excess of Rs. 1 lakh.</t>
  </si>
  <si>
    <t>Shares  held  by Custodians and against     which Depository Receipts have been issued</t>
  </si>
  <si>
    <t>Individuals/ Hindu Undivided Family</t>
  </si>
  <si>
    <t>Any Others(Specify)</t>
  </si>
  <si>
    <t>Sub Total(A)(1)</t>
  </si>
  <si>
    <t>Individuals (Non-Residents Individuals/
Foreign Individuals)</t>
  </si>
  <si>
    <t>a</t>
  </si>
  <si>
    <t>b</t>
  </si>
  <si>
    <t>c</t>
  </si>
  <si>
    <t>d</t>
  </si>
  <si>
    <t>Sub Total(A)(2)</t>
  </si>
  <si>
    <t>Mutual  Funds/ UTI</t>
  </si>
  <si>
    <t xml:space="preserve">Venture  Capital Funds </t>
  </si>
  <si>
    <t>Foreign Venture Capital Investors</t>
  </si>
  <si>
    <t>Sr. No.</t>
  </si>
  <si>
    <t>Name of the shareholder</t>
  </si>
  <si>
    <t>Number of shares</t>
  </si>
  <si>
    <t>TOTAL</t>
  </si>
  <si>
    <t>(I)(b)</t>
  </si>
  <si>
    <t>I</t>
  </si>
  <si>
    <t>Individuals</t>
  </si>
  <si>
    <t>Category 
code</t>
  </si>
  <si>
    <t>Number of shares held in dematerialized form</t>
  </si>
  <si>
    <t>Number of 
Shareholders</t>
  </si>
  <si>
    <t>Category of 
Shareholder</t>
  </si>
  <si>
    <t>Sr.No</t>
  </si>
  <si>
    <t>Notes</t>
  </si>
  <si>
    <t>Statement Showing Shareholding Pattern</t>
  </si>
  <si>
    <t>II</t>
  </si>
  <si>
    <t>(d)</t>
  </si>
  <si>
    <t>Individuals -i. Individual shareholders holding nominal share capital up to Rs 1 lakh</t>
  </si>
  <si>
    <t>Shares Pledged or otherwise encumbered</t>
  </si>
  <si>
    <t>As a percentage</t>
  </si>
  <si>
    <t xml:space="preserve">As a percentage  </t>
  </si>
  <si>
    <t>As a % of grand total         (A) +(B) +( C )</t>
  </si>
  <si>
    <t>As a % of grand total (A)+(B)+(C) of sub-clause (I)(a )</t>
  </si>
  <si>
    <t>Table (I)(a)</t>
  </si>
  <si>
    <t xml:space="preserve">Promoter and Promoter Group </t>
  </si>
  <si>
    <t xml:space="preserve">Public </t>
  </si>
  <si>
    <t>Sub-Total (C )</t>
  </si>
  <si>
    <t>(I)</t>
  </si>
  <si>
    <t>(II)</t>
  </si>
  <si>
    <t>(III)</t>
  </si>
  <si>
    <t>(IV)</t>
  </si>
  <si>
    <t>(V)</t>
  </si>
  <si>
    <t>(VI)</t>
  </si>
  <si>
    <t>(VII)</t>
  </si>
  <si>
    <t>(VIII)</t>
  </si>
  <si>
    <t xml:space="preserve">(IX)= (VIII)/(IV)*100 </t>
  </si>
  <si>
    <t>(VI)=(V)/(III)*100</t>
  </si>
  <si>
    <t>Statement showing holding of securities (including shares, warrants, convertible securities) of persons belonging to the</t>
  </si>
  <si>
    <t>category “Promoter and Promoter Group”</t>
  </si>
  <si>
    <t>Details of Shares held</t>
  </si>
  <si>
    <t>Encumbered shares (*)</t>
  </si>
  <si>
    <t>No.</t>
  </si>
  <si>
    <t>Details of warrants</t>
  </si>
  <si>
    <t>Details of convertible
securities</t>
  </si>
  <si>
    <t>Total shares (including underlying shares assuming full conversion of warrants and convertible securities) as a % of diluted share capital</t>
  </si>
  <si>
    <t>Number of
warrants
held</t>
  </si>
  <si>
    <t>As a %
total
number of
warrants
of the
same
class</t>
  </si>
  <si>
    <t>Number of
convertible
securities
held</t>
  </si>
  <si>
    <t>As a %
total
number of
convertible
securities
of the same
class</t>
  </si>
  <si>
    <t>(IX)</t>
  </si>
  <si>
    <t>(X)</t>
  </si>
  <si>
    <t>(XI)</t>
  </si>
  <si>
    <t>(XII)</t>
  </si>
  <si>
    <t>(*) The term “encumbrance” has the same meaning as assigned to it in regulation 28(3) of the SAST Regulations, 2011</t>
  </si>
  <si>
    <t>Number of shares held</t>
  </si>
  <si>
    <t>Qualified Foreign Investor</t>
  </si>
  <si>
    <t>e</t>
  </si>
  <si>
    <t>e-ii</t>
  </si>
  <si>
    <t>(i)</t>
  </si>
  <si>
    <t>(i-ii)</t>
  </si>
  <si>
    <t>Any Other (specify) a) Clearing Member</t>
  </si>
  <si>
    <t>b) Non Resident</t>
  </si>
  <si>
    <t>c) Trust</t>
  </si>
  <si>
    <t>d) The Bank Of NewYork</t>
  </si>
  <si>
    <t>The Board Of Directors in their allotment committee meeting held on 31st March, 2014 have alloted 4,41,95,092 Equity Shares. These shares have not been credited in respective de mat account of allottee as the Listing Approval is pending or yet to be received from BSE.</t>
  </si>
  <si>
    <t>Arjun Thapar</t>
  </si>
  <si>
    <t>Gayatri Thapar u/g Samir Thapar</t>
  </si>
  <si>
    <t>KCT Textiles Ltd</t>
  </si>
  <si>
    <t>MM Thapar</t>
  </si>
  <si>
    <t>Priya Thapar</t>
  </si>
  <si>
    <t>Provestment Securities Pvt Ltd</t>
  </si>
  <si>
    <t>Samir Thapar</t>
  </si>
  <si>
    <t>Tiny Kesang Thapar</t>
  </si>
  <si>
    <t>Registered  Office : Village Chohal, District Hoshiarpur (Punjab) 146001</t>
  </si>
  <si>
    <t>Phone : 46290000 ; Fax :25812222</t>
  </si>
  <si>
    <t>Website : www.jct.co.in      Email: jctsecretarial@jctltd.com</t>
  </si>
  <si>
    <r>
      <t>Corporate Office : 305, 3</t>
    </r>
    <r>
      <rPr>
        <vertAlign val="superscript"/>
        <sz val="11"/>
        <color indexed="8"/>
        <rFont val="Cambria"/>
        <family val="1"/>
        <scheme val="major"/>
      </rPr>
      <t>rd</t>
    </r>
    <r>
      <rPr>
        <sz val="11"/>
        <color indexed="8"/>
        <rFont val="Cambria"/>
        <family val="1"/>
        <scheme val="major"/>
      </rPr>
      <t xml:space="preserve"> Floor Rattan Jyoti,18 Rajendra Place, New Delhi-110008</t>
    </r>
  </si>
  <si>
    <r>
      <t>As a percentage of(A+B)</t>
    </r>
    <r>
      <rPr>
        <b/>
        <vertAlign val="superscript"/>
        <sz val="10"/>
        <color indexed="8"/>
        <rFont val="Cambria"/>
        <family val="1"/>
        <scheme val="major"/>
      </rPr>
      <t>1</t>
    </r>
  </si>
  <si>
    <r>
      <t>Shareholding of Promoter and Promoter Group</t>
    </r>
    <r>
      <rPr>
        <b/>
        <vertAlign val="superscript"/>
        <sz val="10"/>
        <color indexed="8"/>
        <rFont val="Cambria"/>
        <family val="1"/>
        <scheme val="major"/>
      </rPr>
      <t>2</t>
    </r>
  </si>
  <si>
    <r>
      <t xml:space="preserve">Financial Institutions </t>
    </r>
    <r>
      <rPr>
        <vertAlign val="superscript"/>
        <sz val="10"/>
        <color indexed="8"/>
        <rFont val="Cambria"/>
        <family val="1"/>
        <scheme val="major"/>
      </rPr>
      <t xml:space="preserve">/ </t>
    </r>
    <r>
      <rPr>
        <sz val="10"/>
        <color indexed="8"/>
        <rFont val="Cambria"/>
        <family val="1"/>
        <scheme val="major"/>
      </rPr>
      <t>Banks</t>
    </r>
  </si>
  <si>
    <r>
      <t xml:space="preserve">  </t>
    </r>
    <r>
      <rPr>
        <b/>
        <sz val="22"/>
        <color indexed="8"/>
        <rFont val="Cambria"/>
        <family val="1"/>
        <scheme val="major"/>
      </rPr>
      <t>JCT LIMITED</t>
    </r>
  </si>
</sst>
</file>

<file path=xl/styles.xml><?xml version="1.0" encoding="utf-8"?>
<styleSheet xmlns="http://schemas.openxmlformats.org/spreadsheetml/2006/main">
  <fonts count="16">
    <font>
      <sz val="10"/>
      <name val="Arial"/>
    </font>
    <font>
      <sz val="11"/>
      <name val="Cambria"/>
      <family val="1"/>
      <scheme val="major"/>
    </font>
    <font>
      <sz val="11"/>
      <color indexed="8"/>
      <name val="Cambria"/>
      <family val="1"/>
      <scheme val="major"/>
    </font>
    <font>
      <vertAlign val="superscript"/>
      <sz val="11"/>
      <color indexed="8"/>
      <name val="Cambria"/>
      <family val="1"/>
      <scheme val="major"/>
    </font>
    <font>
      <sz val="10"/>
      <name val="Cambria"/>
      <family val="1"/>
      <scheme val="major"/>
    </font>
    <font>
      <sz val="11"/>
      <color rgb="FF000000"/>
      <name val="Cambria"/>
      <family val="1"/>
      <scheme val="major"/>
    </font>
    <font>
      <b/>
      <sz val="10"/>
      <color indexed="8"/>
      <name val="Cambria"/>
      <family val="1"/>
      <scheme val="major"/>
    </font>
    <font>
      <sz val="10"/>
      <color rgb="FF000000"/>
      <name val="Cambria"/>
      <family val="1"/>
      <scheme val="major"/>
    </font>
    <font>
      <vertAlign val="superscript"/>
      <sz val="10"/>
      <color indexed="8"/>
      <name val="Cambria"/>
      <family val="1"/>
      <scheme val="major"/>
    </font>
    <font>
      <sz val="10"/>
      <color indexed="8"/>
      <name val="Cambria"/>
      <family val="1"/>
      <scheme val="major"/>
    </font>
    <font>
      <b/>
      <sz val="10"/>
      <name val="Cambria"/>
      <family val="1"/>
      <scheme val="major"/>
    </font>
    <font>
      <b/>
      <vertAlign val="superscript"/>
      <sz val="10"/>
      <color indexed="8"/>
      <name val="Cambria"/>
      <family val="1"/>
      <scheme val="major"/>
    </font>
    <font>
      <sz val="22"/>
      <name val="Cambria"/>
      <family val="1"/>
      <scheme val="major"/>
    </font>
    <font>
      <b/>
      <sz val="22"/>
      <color indexed="8"/>
      <name val="Cambria"/>
      <family val="1"/>
      <scheme val="major"/>
    </font>
    <font>
      <b/>
      <u/>
      <sz val="10"/>
      <name val="Cambria"/>
      <family val="1"/>
      <scheme val="major"/>
    </font>
    <font>
      <b/>
      <i/>
      <sz val="10"/>
      <name val="Cambria"/>
      <family val="1"/>
      <scheme val="major"/>
    </font>
  </fonts>
  <fills count="3">
    <fill>
      <patternFill patternType="none"/>
    </fill>
    <fill>
      <patternFill patternType="gray125"/>
    </fill>
    <fill>
      <patternFill patternType="solid">
        <fgColor indexed="9"/>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91">
    <xf numFmtId="0" fontId="0" fillId="0" borderId="0" xfId="0"/>
    <xf numFmtId="0" fontId="5" fillId="0" borderId="0" xfId="0" applyFont="1"/>
    <xf numFmtId="0" fontId="4" fillId="2" borderId="0" xfId="0" applyFont="1" applyFill="1"/>
    <xf numFmtId="0" fontId="4" fillId="0" borderId="0" xfId="0" applyFont="1"/>
    <xf numFmtId="0" fontId="7" fillId="0" borderId="0" xfId="0" applyFont="1"/>
    <xf numFmtId="0" fontId="10" fillId="0" borderId="3" xfId="0" applyFont="1" applyBorder="1" applyAlignment="1" applyProtection="1">
      <alignment horizontal="center"/>
    </xf>
    <xf numFmtId="0" fontId="10" fillId="0" borderId="4" xfId="0" applyFont="1" applyBorder="1" applyAlignment="1" applyProtection="1">
      <alignment horizontal="center"/>
    </xf>
    <xf numFmtId="0" fontId="10" fillId="0" borderId="2" xfId="0" applyFont="1" applyBorder="1" applyAlignment="1" applyProtection="1">
      <alignment horizontal="center"/>
    </xf>
    <xf numFmtId="0" fontId="4" fillId="0" borderId="1" xfId="0" applyFont="1" applyBorder="1" applyProtection="1"/>
    <xf numFmtId="0" fontId="4" fillId="0" borderId="3" xfId="0" applyFont="1" applyBorder="1" applyAlignment="1" applyProtection="1">
      <alignment horizontal="center"/>
    </xf>
    <xf numFmtId="0" fontId="4" fillId="0" borderId="4" xfId="0" applyFont="1" applyBorder="1" applyAlignment="1" applyProtection="1">
      <alignment horizontal="center"/>
    </xf>
    <xf numFmtId="0" fontId="4" fillId="0" borderId="2" xfId="0" applyFont="1" applyBorder="1" applyAlignment="1" applyProtection="1">
      <alignment horizontal="center"/>
    </xf>
    <xf numFmtId="2" fontId="4" fillId="0" borderId="3" xfId="0" applyNumberFormat="1" applyFont="1" applyBorder="1" applyAlignment="1" applyProtection="1">
      <alignment horizontal="center"/>
    </xf>
    <xf numFmtId="2" fontId="4" fillId="0" borderId="4" xfId="0" applyNumberFormat="1" applyFont="1" applyBorder="1" applyAlignment="1" applyProtection="1">
      <alignment horizontal="center"/>
    </xf>
    <xf numFmtId="2" fontId="4" fillId="0" borderId="2" xfId="0" applyNumberFormat="1" applyFont="1" applyBorder="1" applyAlignment="1" applyProtection="1">
      <alignment horizontal="center"/>
    </xf>
    <xf numFmtId="0" fontId="6" fillId="2" borderId="1" xfId="0" applyFont="1" applyFill="1" applyBorder="1" applyAlignment="1" applyProtection="1">
      <alignment vertical="top" wrapText="1"/>
    </xf>
    <xf numFmtId="0" fontId="6" fillId="2" borderId="3" xfId="0" applyFont="1" applyFill="1" applyBorder="1" applyAlignment="1" applyProtection="1">
      <alignment horizontal="center" vertical="top" wrapText="1"/>
    </xf>
    <xf numFmtId="0" fontId="6" fillId="2" borderId="2" xfId="0" applyFont="1" applyFill="1" applyBorder="1" applyAlignment="1" applyProtection="1">
      <alignment horizontal="center" vertical="top" wrapText="1"/>
    </xf>
    <xf numFmtId="2" fontId="6" fillId="2" borderId="1" xfId="0" applyNumberFormat="1" applyFont="1" applyFill="1" applyBorder="1" applyAlignment="1" applyProtection="1">
      <alignment horizontal="center" vertical="top" wrapText="1"/>
    </xf>
    <xf numFmtId="1" fontId="6" fillId="2" borderId="1" xfId="0" applyNumberFormat="1" applyFont="1" applyFill="1" applyBorder="1" applyAlignment="1" applyProtection="1">
      <alignment horizontal="center" vertical="top" wrapText="1"/>
    </xf>
    <xf numFmtId="0" fontId="4" fillId="0" borderId="1" xfId="0" applyFont="1" applyBorder="1" applyAlignment="1" applyProtection="1">
      <alignment horizontal="center" vertical="center" wrapText="1"/>
    </xf>
    <xf numFmtId="2" fontId="4" fillId="0" borderId="1" xfId="0" applyNumberFormat="1" applyFont="1" applyBorder="1" applyAlignment="1" applyProtection="1">
      <alignment horizontal="center" vertical="center" wrapText="1"/>
    </xf>
    <xf numFmtId="1" fontId="4" fillId="0" borderId="1" xfId="0" applyNumberFormat="1" applyFont="1" applyBorder="1" applyAlignment="1" applyProtection="1">
      <alignment horizontal="center" vertical="center" wrapText="1"/>
    </xf>
    <xf numFmtId="0" fontId="4" fillId="0" borderId="1" xfId="0" applyFont="1" applyBorder="1" applyAlignment="1" applyProtection="1">
      <alignment wrapText="1"/>
    </xf>
    <xf numFmtId="0" fontId="6" fillId="2" borderId="1" xfId="0" applyFont="1" applyFill="1" applyBorder="1" applyAlignment="1" applyProtection="1">
      <alignment horizontal="center" vertical="top" wrapText="1"/>
    </xf>
    <xf numFmtId="0" fontId="4" fillId="0" borderId="1" xfId="0" applyFont="1" applyBorder="1" applyAlignment="1" applyProtection="1">
      <alignment horizontal="center"/>
    </xf>
    <xf numFmtId="2" fontId="4" fillId="0" borderId="1" xfId="0" applyNumberFormat="1" applyFont="1" applyBorder="1" applyAlignment="1" applyProtection="1">
      <alignment horizontal="center"/>
    </xf>
    <xf numFmtId="1" fontId="4" fillId="0" borderId="1" xfId="0" applyNumberFormat="1" applyFont="1" applyBorder="1" applyAlignment="1" applyProtection="1">
      <alignment horizontal="center"/>
    </xf>
    <xf numFmtId="0" fontId="4" fillId="0" borderId="1" xfId="0" applyFont="1" applyBorder="1" applyAlignment="1" applyProtection="1">
      <alignment horizontal="right"/>
    </xf>
    <xf numFmtId="2" fontId="4" fillId="0" borderId="1" xfId="0" applyNumberFormat="1" applyFont="1" applyBorder="1" applyAlignment="1" applyProtection="1">
      <alignment horizontal="right"/>
    </xf>
    <xf numFmtId="1" fontId="4" fillId="0" borderId="1" xfId="0" applyNumberFormat="1" applyFont="1" applyBorder="1" applyAlignment="1" applyProtection="1">
      <alignment horizontal="right"/>
    </xf>
    <xf numFmtId="0" fontId="10" fillId="0" borderId="1" xfId="0" applyFont="1" applyBorder="1" applyProtection="1"/>
    <xf numFmtId="0" fontId="9" fillId="2" borderId="1" xfId="0" applyFont="1" applyFill="1" applyBorder="1" applyAlignment="1" applyProtection="1">
      <alignment horizontal="center" vertical="top" wrapText="1"/>
    </xf>
    <xf numFmtId="0" fontId="9" fillId="2" borderId="1" xfId="0" applyFont="1" applyFill="1" applyBorder="1" applyAlignment="1" applyProtection="1">
      <alignment vertical="top" wrapText="1"/>
    </xf>
    <xf numFmtId="0" fontId="4" fillId="0" borderId="1" xfId="0" applyFont="1" applyBorder="1" applyAlignment="1" applyProtection="1">
      <alignment horizontal="right"/>
      <protection locked="0"/>
    </xf>
    <xf numFmtId="0" fontId="9" fillId="2" borderId="1" xfId="0" applyFont="1" applyFill="1" applyBorder="1" applyAlignment="1" applyProtection="1">
      <alignment horizontal="center" vertical="top" wrapText="1"/>
      <protection locked="0"/>
    </xf>
    <xf numFmtId="0" fontId="9" fillId="2" borderId="1" xfId="0" applyFont="1" applyFill="1" applyBorder="1" applyAlignment="1" applyProtection="1">
      <alignment vertical="top" wrapText="1"/>
      <protection locked="0"/>
    </xf>
    <xf numFmtId="0" fontId="10" fillId="0" borderId="1" xfId="0" applyFont="1" applyBorder="1" applyAlignment="1" applyProtection="1">
      <alignment horizontal="right"/>
    </xf>
    <xf numFmtId="2" fontId="10" fillId="0" borderId="1" xfId="0" applyNumberFormat="1" applyFont="1" applyBorder="1" applyAlignment="1" applyProtection="1">
      <alignment horizontal="right"/>
    </xf>
    <xf numFmtId="1" fontId="10" fillId="0" borderId="1" xfId="0" applyNumberFormat="1" applyFont="1" applyBorder="1" applyAlignment="1" applyProtection="1">
      <alignment horizontal="right"/>
    </xf>
    <xf numFmtId="0" fontId="10" fillId="2" borderId="1" xfId="0" applyFont="1" applyFill="1" applyBorder="1" applyAlignment="1" applyProtection="1">
      <alignment horizontal="center" vertical="top" wrapText="1"/>
    </xf>
    <xf numFmtId="0" fontId="4" fillId="2" borderId="1" xfId="0" applyFont="1" applyFill="1" applyBorder="1" applyAlignment="1" applyProtection="1">
      <alignment horizontal="center" vertical="top" wrapText="1"/>
    </xf>
    <xf numFmtId="0" fontId="4" fillId="0" borderId="1" xfId="0" applyNumberFormat="1" applyFont="1" applyBorder="1" applyAlignment="1" applyProtection="1">
      <alignment horizontal="right"/>
    </xf>
    <xf numFmtId="0" fontId="10" fillId="0" borderId="1" xfId="0" applyNumberFormat="1" applyFont="1" applyBorder="1" applyAlignment="1" applyProtection="1">
      <alignment horizontal="right"/>
    </xf>
    <xf numFmtId="0" fontId="10" fillId="2" borderId="1" xfId="0" applyFont="1" applyFill="1" applyBorder="1" applyAlignment="1" applyProtection="1">
      <alignment horizontal="center" vertical="center" wrapText="1"/>
    </xf>
    <xf numFmtId="0" fontId="9" fillId="2" borderId="1" xfId="0" applyFont="1" applyFill="1" applyBorder="1" applyAlignment="1" applyProtection="1">
      <alignment horizontal="right" vertical="top" wrapText="1"/>
    </xf>
    <xf numFmtId="0" fontId="6" fillId="2" borderId="1" xfId="0" applyFont="1" applyFill="1" applyBorder="1" applyAlignment="1" applyProtection="1">
      <alignment horizontal="right" vertical="top" wrapText="1"/>
    </xf>
    <xf numFmtId="1" fontId="6" fillId="2" borderId="1" xfId="0" applyNumberFormat="1" applyFont="1" applyFill="1" applyBorder="1" applyAlignment="1" applyProtection="1">
      <alignment horizontal="right" vertical="top" wrapText="1"/>
    </xf>
    <xf numFmtId="0" fontId="10" fillId="0" borderId="1" xfId="0" applyFont="1" applyBorder="1" applyAlignment="1" applyProtection="1">
      <alignment horizontal="center"/>
    </xf>
    <xf numFmtId="0" fontId="10" fillId="0" borderId="1" xfId="0" applyFont="1" applyBorder="1" applyAlignment="1" applyProtection="1">
      <alignment horizontal="left" vertical="top"/>
    </xf>
    <xf numFmtId="0" fontId="4" fillId="0" borderId="3" xfId="0" applyFont="1" applyBorder="1" applyAlignment="1" applyProtection="1">
      <alignment horizontal="left" vertical="top" wrapText="1"/>
      <protection locked="0"/>
    </xf>
    <xf numFmtId="0" fontId="4" fillId="0" borderId="4" xfId="0" applyFont="1" applyBorder="1" applyAlignment="1" applyProtection="1">
      <alignment horizontal="left" vertical="top" wrapText="1"/>
      <protection locked="0"/>
    </xf>
    <xf numFmtId="0" fontId="4" fillId="0" borderId="2" xfId="0" applyFont="1" applyBorder="1" applyAlignment="1" applyProtection="1">
      <alignment horizontal="left" vertical="top" wrapText="1"/>
      <protection locked="0"/>
    </xf>
    <xf numFmtId="0" fontId="4" fillId="2" borderId="0" xfId="0" applyFont="1" applyFill="1" applyAlignment="1">
      <alignment wrapText="1"/>
    </xf>
    <xf numFmtId="0" fontId="4" fillId="0" borderId="0" xfId="0" applyFont="1" applyAlignment="1">
      <alignment wrapText="1"/>
    </xf>
    <xf numFmtId="0" fontId="10" fillId="0" borderId="1" xfId="0" applyFont="1" applyBorder="1" applyAlignment="1" applyProtection="1">
      <alignment wrapText="1"/>
    </xf>
    <xf numFmtId="0" fontId="10" fillId="0" borderId="1" xfId="0" applyFont="1" applyBorder="1" applyAlignment="1" applyProtection="1">
      <alignment horizontal="left" vertical="top" wrapText="1"/>
    </xf>
    <xf numFmtId="0" fontId="12" fillId="0" borderId="0" xfId="0" applyFont="1"/>
    <xf numFmtId="0" fontId="1" fillId="2" borderId="0" xfId="0" applyFont="1" applyFill="1" applyAlignment="1">
      <alignment wrapText="1"/>
    </xf>
    <xf numFmtId="0" fontId="1" fillId="2" borderId="0" xfId="0" applyFont="1" applyFill="1"/>
    <xf numFmtId="0" fontId="10" fillId="0" borderId="0" xfId="0" applyFont="1" applyAlignment="1" applyProtection="1">
      <alignment horizontal="center"/>
    </xf>
    <xf numFmtId="0" fontId="14" fillId="0" borderId="0" xfId="0" applyFont="1" applyProtection="1"/>
    <xf numFmtId="0" fontId="4" fillId="0" borderId="0" xfId="0" applyFont="1" applyProtection="1"/>
    <xf numFmtId="1" fontId="4" fillId="0" borderId="0" xfId="0" applyNumberFormat="1" applyFont="1" applyProtection="1"/>
    <xf numFmtId="2" fontId="4" fillId="0" borderId="0" xfId="0" applyNumberFormat="1" applyFont="1" applyProtection="1"/>
    <xf numFmtId="2" fontId="4" fillId="0" borderId="0" xfId="0" applyNumberFormat="1" applyFont="1"/>
    <xf numFmtId="0" fontId="4" fillId="0" borderId="0" xfId="0" applyFont="1" applyAlignment="1" applyProtection="1">
      <alignment horizontal="center"/>
    </xf>
    <xf numFmtId="0" fontId="10" fillId="0" borderId="5" xfId="0" applyFont="1" applyBorder="1" applyAlignment="1" applyProtection="1">
      <alignment horizontal="center" vertical="justify"/>
    </xf>
    <xf numFmtId="0" fontId="10" fillId="0" borderId="1" xfId="0" applyFont="1" applyBorder="1" applyAlignment="1" applyProtection="1">
      <alignment horizontal="center" vertical="justify"/>
    </xf>
    <xf numFmtId="0" fontId="10" fillId="0" borderId="1" xfId="0" applyFont="1" applyBorder="1" applyAlignment="1" applyProtection="1">
      <alignment horizontal="center" vertical="top"/>
    </xf>
    <xf numFmtId="0" fontId="10" fillId="0" borderId="1" xfId="0" applyFont="1" applyBorder="1" applyAlignment="1" applyProtection="1">
      <alignment vertical="justify"/>
    </xf>
    <xf numFmtId="0" fontId="10" fillId="0" borderId="6" xfId="0" applyFont="1" applyBorder="1" applyAlignment="1" applyProtection="1">
      <alignment horizontal="center" vertical="justify"/>
    </xf>
    <xf numFmtId="0" fontId="10" fillId="0" borderId="1" xfId="0" applyFont="1" applyBorder="1" applyAlignment="1" applyProtection="1">
      <alignment horizontal="center" vertical="top" wrapText="1"/>
    </xf>
    <xf numFmtId="1" fontId="10" fillId="0" borderId="1" xfId="0" applyNumberFormat="1" applyFont="1" applyBorder="1" applyAlignment="1" applyProtection="1">
      <alignment horizontal="center" vertical="top" wrapText="1"/>
    </xf>
    <xf numFmtId="2" fontId="10" fillId="0" borderId="1" xfId="0" applyNumberFormat="1" applyFont="1" applyBorder="1" applyAlignment="1" applyProtection="1">
      <alignment horizontal="center" vertical="top" wrapText="1"/>
    </xf>
    <xf numFmtId="0" fontId="15" fillId="0" borderId="1" xfId="0" applyFont="1" applyBorder="1" applyAlignment="1">
      <alignment horizontal="center" vertical="center"/>
    </xf>
    <xf numFmtId="0" fontId="4" fillId="0" borderId="1" xfId="0" applyFont="1" applyBorder="1" applyAlignment="1" applyProtection="1">
      <alignment horizontal="center" vertical="top"/>
    </xf>
    <xf numFmtId="0" fontId="4" fillId="0" borderId="1" xfId="0" applyFont="1" applyBorder="1" applyAlignment="1" applyProtection="1">
      <alignment vertical="top"/>
    </xf>
    <xf numFmtId="2" fontId="4" fillId="0" borderId="1" xfId="0" applyNumberFormat="1" applyFont="1" applyBorder="1" applyAlignment="1" applyProtection="1">
      <alignment horizontal="center" vertical="top"/>
    </xf>
    <xf numFmtId="1" fontId="4" fillId="0" borderId="1" xfId="0" applyNumberFormat="1" applyFont="1" applyBorder="1" applyAlignment="1" applyProtection="1">
      <alignment horizontal="center" vertical="top"/>
    </xf>
    <xf numFmtId="2" fontId="4" fillId="0" borderId="1" xfId="0" applyNumberFormat="1" applyFont="1" applyBorder="1"/>
    <xf numFmtId="0" fontId="10" fillId="0" borderId="1" xfId="0" applyFont="1" applyBorder="1" applyAlignment="1" applyProtection="1">
      <alignment vertical="top"/>
    </xf>
    <xf numFmtId="0" fontId="10" fillId="0" borderId="1" xfId="0" applyFont="1" applyBorder="1" applyAlignment="1" applyProtection="1">
      <alignment horizontal="center" vertical="top"/>
    </xf>
    <xf numFmtId="2" fontId="10" fillId="0" borderId="1" xfId="0" applyNumberFormat="1" applyFont="1" applyBorder="1" applyAlignment="1" applyProtection="1">
      <alignment horizontal="center" vertical="top"/>
    </xf>
    <xf numFmtId="1" fontId="10" fillId="0" borderId="1" xfId="0" applyNumberFormat="1" applyFont="1" applyBorder="1" applyAlignment="1" applyProtection="1">
      <alignment horizontal="center" vertical="top"/>
    </xf>
    <xf numFmtId="2" fontId="10" fillId="0" borderId="1" xfId="0" applyNumberFormat="1" applyFont="1" applyBorder="1"/>
    <xf numFmtId="0" fontId="10" fillId="0" borderId="0" xfId="0" applyFont="1" applyProtection="1"/>
    <xf numFmtId="0" fontId="10" fillId="0" borderId="0" xfId="0" applyFont="1"/>
    <xf numFmtId="0" fontId="4" fillId="0" borderId="0" xfId="0" applyFont="1" applyAlignment="1" applyProtection="1"/>
    <xf numFmtId="0" fontId="4" fillId="0" borderId="0" xfId="0" applyFont="1" applyAlignment="1" applyProtection="1">
      <alignment wrapText="1"/>
    </xf>
    <xf numFmtId="0" fontId="4" fillId="0" borderId="1" xfId="0" applyFont="1" applyBorder="1" applyAlignment="1" applyProtection="1">
      <alignment horizontal="left" vertical="top" wrapText="1"/>
      <protection locked="0"/>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0</xdr:colOff>
      <xdr:row>5</xdr:row>
      <xdr:rowOff>381000</xdr:rowOff>
    </xdr:from>
    <xdr:to>
      <xdr:col>3</xdr:col>
      <xdr:colOff>1562100</xdr:colOff>
      <xdr:row>6</xdr:row>
      <xdr:rowOff>28575</xdr:rowOff>
    </xdr:to>
    <xdr:sp macro="" textlink="">
      <xdr:nvSpPr>
        <xdr:cNvPr id="2" name="Line 7"/>
        <xdr:cNvSpPr>
          <a:spLocks noChangeShapeType="1"/>
        </xdr:cNvSpPr>
      </xdr:nvSpPr>
      <xdr:spPr bwMode="auto">
        <a:xfrm flipV="1">
          <a:off x="0" y="1285875"/>
          <a:ext cx="7277100" cy="38100"/>
        </a:xfrm>
        <a:prstGeom prst="line">
          <a:avLst/>
        </a:prstGeom>
        <a:noFill/>
        <a:ln w="9525">
          <a:solidFill>
            <a:srgbClr val="000000"/>
          </a:solidFill>
          <a:round/>
          <a:headEnd/>
          <a:tailEnd/>
        </a:ln>
      </xdr:spPr>
    </xdr:sp>
    <xdr:clientData/>
  </xdr:twoCellAnchor>
  <xdr:twoCellAnchor editAs="oneCell">
    <xdr:from>
      <xdr:col>0</xdr:col>
      <xdr:colOff>0</xdr:colOff>
      <xdr:row>0</xdr:row>
      <xdr:rowOff>0</xdr:rowOff>
    </xdr:from>
    <xdr:to>
      <xdr:col>0</xdr:col>
      <xdr:colOff>447675</xdr:colOff>
      <xdr:row>4</xdr:row>
      <xdr:rowOff>142875</xdr:rowOff>
    </xdr:to>
    <xdr:pic>
      <xdr:nvPicPr>
        <xdr:cNvPr id="3" name="Picture 8" descr="jct_logo"/>
        <xdr:cNvPicPr>
          <a:picLocks noChangeAspect="1" noChangeArrowheads="1"/>
        </xdr:cNvPicPr>
      </xdr:nvPicPr>
      <xdr:blipFill>
        <a:blip xmlns:r="http://schemas.openxmlformats.org/officeDocument/2006/relationships" r:embed="rId1"/>
        <a:srcRect/>
        <a:stretch>
          <a:fillRect/>
        </a:stretch>
      </xdr:blipFill>
      <xdr:spPr bwMode="auto">
        <a:xfrm>
          <a:off x="0" y="0"/>
          <a:ext cx="609600" cy="790575"/>
        </a:xfrm>
        <a:prstGeom prst="rect">
          <a:avLst/>
        </a:prstGeom>
        <a:noFill/>
        <a:ln w="9525">
          <a:noFill/>
          <a:miter lim="800000"/>
          <a:headEnd/>
          <a:tailEnd/>
        </a:ln>
      </xdr:spPr>
    </xdr:pic>
    <xdr:clientData/>
  </xdr:twoCellAnchor>
  <xdr:twoCellAnchor>
    <xdr:from>
      <xdr:col>0</xdr:col>
      <xdr:colOff>0</xdr:colOff>
      <xdr:row>5</xdr:row>
      <xdr:rowOff>371475</xdr:rowOff>
    </xdr:from>
    <xdr:to>
      <xdr:col>3</xdr:col>
      <xdr:colOff>1657350</xdr:colOff>
      <xdr:row>6</xdr:row>
      <xdr:rowOff>38100</xdr:rowOff>
    </xdr:to>
    <xdr:sp macro="" textlink="">
      <xdr:nvSpPr>
        <xdr:cNvPr id="4" name="Line 7"/>
        <xdr:cNvSpPr>
          <a:spLocks noChangeShapeType="1"/>
        </xdr:cNvSpPr>
      </xdr:nvSpPr>
      <xdr:spPr bwMode="auto">
        <a:xfrm flipV="1">
          <a:off x="0" y="1276350"/>
          <a:ext cx="7372350" cy="57150"/>
        </a:xfrm>
        <a:prstGeom prst="line">
          <a:avLst/>
        </a:prstGeom>
        <a:noFill/>
        <a:ln w="9525">
          <a:solidFill>
            <a:srgbClr val="000000"/>
          </a:solidFill>
          <a:round/>
          <a:headEnd/>
          <a:tailEnd/>
        </a:ln>
      </xdr:spPr>
    </xdr:sp>
    <xdr:clientData/>
  </xdr:twoCellAnchor>
  <xdr:twoCellAnchor editAs="oneCell">
    <xdr:from>
      <xdr:col>0</xdr:col>
      <xdr:colOff>0</xdr:colOff>
      <xdr:row>0</xdr:row>
      <xdr:rowOff>0</xdr:rowOff>
    </xdr:from>
    <xdr:to>
      <xdr:col>1</xdr:col>
      <xdr:colOff>495300</xdr:colOff>
      <xdr:row>4</xdr:row>
      <xdr:rowOff>142875</xdr:rowOff>
    </xdr:to>
    <xdr:pic>
      <xdr:nvPicPr>
        <xdr:cNvPr id="5" name="Picture 2" descr="jct_logo"/>
        <xdr:cNvPicPr>
          <a:picLocks noChangeAspect="1" noChangeArrowheads="1"/>
        </xdr:cNvPicPr>
      </xdr:nvPicPr>
      <xdr:blipFill>
        <a:blip xmlns:r="http://schemas.openxmlformats.org/officeDocument/2006/relationships" r:embed="rId1"/>
        <a:srcRect/>
        <a:stretch>
          <a:fillRect/>
        </a:stretch>
      </xdr:blipFill>
      <xdr:spPr bwMode="auto">
        <a:xfrm>
          <a:off x="0" y="0"/>
          <a:ext cx="1085850" cy="790575"/>
        </a:xfrm>
        <a:prstGeom prst="rect">
          <a:avLst/>
        </a:prstGeom>
        <a:noFill/>
        <a:ln w="9525">
          <a:noFill/>
          <a:miter lim="800000"/>
          <a:headEnd/>
          <a:tailEnd/>
        </a:ln>
      </xdr:spPr>
    </xdr:pic>
    <xdr:clientData/>
  </xdr:twoCellAnchor>
  <xdr:twoCellAnchor editAs="oneCell">
    <xdr:from>
      <xdr:col>3</xdr:col>
      <xdr:colOff>342900</xdr:colOff>
      <xdr:row>0</xdr:row>
      <xdr:rowOff>95250</xdr:rowOff>
    </xdr:from>
    <xdr:to>
      <xdr:col>4</xdr:col>
      <xdr:colOff>161925</xdr:colOff>
      <xdr:row>5</xdr:row>
      <xdr:rowOff>142875</xdr:rowOff>
    </xdr:to>
    <xdr:pic>
      <xdr:nvPicPr>
        <xdr:cNvPr id="6" name="Picture 5" descr="thapar_logo"/>
        <xdr:cNvPicPr>
          <a:picLocks noChangeAspect="1" noChangeArrowheads="1"/>
        </xdr:cNvPicPr>
      </xdr:nvPicPr>
      <xdr:blipFill>
        <a:blip xmlns:r="http://schemas.openxmlformats.org/officeDocument/2006/relationships" r:embed="rId2"/>
        <a:srcRect/>
        <a:stretch>
          <a:fillRect/>
        </a:stretch>
      </xdr:blipFill>
      <xdr:spPr bwMode="auto">
        <a:xfrm>
          <a:off x="4143375" y="95250"/>
          <a:ext cx="685800" cy="85725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L496"/>
  <sheetViews>
    <sheetView tabSelected="1" topLeftCell="A86" workbookViewId="0">
      <selection activeCell="I98" sqref="A1:I98"/>
    </sheetView>
  </sheetViews>
  <sheetFormatPr defaultColWidth="0" defaultRowHeight="12.75"/>
  <cols>
    <col min="1" max="1" width="8.85546875" style="25" customWidth="1"/>
    <col min="2" max="2" width="32.140625" style="23" customWidth="1"/>
    <col min="3" max="3" width="12.42578125" style="8" customWidth="1"/>
    <col min="4" max="4" width="13" style="25" customWidth="1"/>
    <col min="5" max="5" width="14" style="25" customWidth="1"/>
    <col min="6" max="6" width="10.7109375" style="26" customWidth="1"/>
    <col min="7" max="7" width="11.5703125" style="26" customWidth="1"/>
    <col min="8" max="8" width="11.85546875" style="27" customWidth="1"/>
    <col min="9" max="9" width="16.85546875" style="26" customWidth="1"/>
    <col min="10" max="16384" width="0" style="8" hidden="1"/>
  </cols>
  <sheetData>
    <row r="1" spans="1:9" s="3" customFormat="1">
      <c r="A1" s="2"/>
      <c r="B1" s="53"/>
      <c r="C1" s="2"/>
      <c r="D1" s="2"/>
    </row>
    <row r="2" spans="1:9" s="3" customFormat="1">
      <c r="A2" s="2"/>
      <c r="B2" s="53"/>
      <c r="C2" s="2"/>
      <c r="D2" s="2"/>
    </row>
    <row r="3" spans="1:9" s="3" customFormat="1">
      <c r="A3" s="2"/>
      <c r="B3" s="53"/>
      <c r="C3" s="2"/>
      <c r="D3" s="2"/>
    </row>
    <row r="4" spans="1:9" s="3" customFormat="1">
      <c r="A4" s="2"/>
      <c r="B4" s="53"/>
      <c r="C4" s="2"/>
      <c r="D4" s="2"/>
    </row>
    <row r="5" spans="1:9" s="3" customFormat="1">
      <c r="A5" s="2"/>
      <c r="B5" s="53"/>
      <c r="C5" s="2"/>
      <c r="D5" s="2"/>
    </row>
    <row r="6" spans="1:9" s="3" customFormat="1" ht="27">
      <c r="A6" s="57" t="s">
        <v>125</v>
      </c>
      <c r="B6" s="53"/>
      <c r="C6" s="2"/>
      <c r="D6" s="2"/>
    </row>
    <row r="7" spans="1:9" s="3" customFormat="1" ht="16.5">
      <c r="A7" s="1" t="s">
        <v>121</v>
      </c>
      <c r="B7" s="58"/>
      <c r="C7" s="59"/>
      <c r="D7" s="59"/>
    </row>
    <row r="8" spans="1:9" s="3" customFormat="1" ht="14.25">
      <c r="A8" s="1" t="s">
        <v>118</v>
      </c>
      <c r="B8" s="58"/>
      <c r="C8" s="59"/>
      <c r="D8" s="59"/>
    </row>
    <row r="9" spans="1:9" s="3" customFormat="1" ht="14.25">
      <c r="A9" s="1" t="s">
        <v>119</v>
      </c>
      <c r="B9" s="58"/>
      <c r="C9" s="59"/>
      <c r="D9" s="59"/>
    </row>
    <row r="10" spans="1:9" s="3" customFormat="1" ht="14.25">
      <c r="A10" s="1" t="s">
        <v>120</v>
      </c>
      <c r="B10" s="58"/>
      <c r="C10" s="59"/>
      <c r="D10" s="59"/>
    </row>
    <row r="11" spans="1:9" s="3" customFormat="1">
      <c r="A11" s="4"/>
      <c r="B11" s="53"/>
      <c r="C11" s="2"/>
      <c r="D11" s="2"/>
    </row>
    <row r="12" spans="1:9">
      <c r="A12" s="5" t="s">
        <v>59</v>
      </c>
      <c r="B12" s="6"/>
      <c r="C12" s="6"/>
      <c r="D12" s="6"/>
      <c r="E12" s="6"/>
      <c r="F12" s="6"/>
      <c r="G12" s="6"/>
      <c r="H12" s="6"/>
      <c r="I12" s="7"/>
    </row>
    <row r="13" spans="1:9">
      <c r="A13" s="9"/>
      <c r="B13" s="10"/>
      <c r="C13" s="11"/>
      <c r="D13" s="5" t="s">
        <v>68</v>
      </c>
      <c r="E13" s="7"/>
      <c r="F13" s="12"/>
      <c r="G13" s="13"/>
      <c r="H13" s="13"/>
      <c r="I13" s="14"/>
    </row>
    <row r="14" spans="1:9" ht="58.5" customHeight="1">
      <c r="A14" s="15" t="s">
        <v>53</v>
      </c>
      <c r="B14" s="15" t="s">
        <v>56</v>
      </c>
      <c r="C14" s="15" t="s">
        <v>55</v>
      </c>
      <c r="D14" s="15" t="s">
        <v>31</v>
      </c>
      <c r="E14" s="15" t="s">
        <v>54</v>
      </c>
      <c r="F14" s="16" t="s">
        <v>0</v>
      </c>
      <c r="G14" s="17"/>
      <c r="H14" s="16" t="s">
        <v>63</v>
      </c>
      <c r="I14" s="17"/>
    </row>
    <row r="15" spans="1:9" ht="40.5">
      <c r="A15" s="15"/>
      <c r="B15" s="15"/>
      <c r="C15" s="15"/>
      <c r="D15" s="15"/>
      <c r="E15" s="15"/>
      <c r="F15" s="18" t="s">
        <v>122</v>
      </c>
      <c r="G15" s="18" t="s">
        <v>1</v>
      </c>
      <c r="H15" s="19" t="s">
        <v>48</v>
      </c>
      <c r="I15" s="18" t="s">
        <v>65</v>
      </c>
    </row>
    <row r="16" spans="1:9" s="23" customFormat="1" ht="35.25" customHeight="1">
      <c r="A16" s="20" t="s">
        <v>72</v>
      </c>
      <c r="B16" s="20" t="s">
        <v>73</v>
      </c>
      <c r="C16" s="20" t="s">
        <v>74</v>
      </c>
      <c r="D16" s="20" t="s">
        <v>75</v>
      </c>
      <c r="E16" s="20" t="s">
        <v>76</v>
      </c>
      <c r="F16" s="21" t="s">
        <v>77</v>
      </c>
      <c r="G16" s="21" t="s">
        <v>78</v>
      </c>
      <c r="H16" s="22" t="s">
        <v>79</v>
      </c>
      <c r="I16" s="21" t="s">
        <v>80</v>
      </c>
    </row>
    <row r="17" spans="1:9" ht="15" customHeight="1">
      <c r="A17" s="24" t="s">
        <v>2</v>
      </c>
      <c r="B17" s="15" t="s">
        <v>123</v>
      </c>
    </row>
    <row r="18" spans="1:9" s="31" customFormat="1" ht="34.5" customHeight="1">
      <c r="A18" s="24">
        <v>1</v>
      </c>
      <c r="B18" s="15" t="s">
        <v>3</v>
      </c>
      <c r="C18" s="28"/>
      <c r="D18" s="28"/>
      <c r="E18" s="28"/>
      <c r="F18" s="29"/>
      <c r="G18" s="29"/>
      <c r="H18" s="30"/>
      <c r="I18" s="29"/>
    </row>
    <row r="19" spans="1:9" s="31" customFormat="1" ht="21" customHeight="1">
      <c r="A19" s="32" t="s">
        <v>4</v>
      </c>
      <c r="B19" s="33" t="s">
        <v>34</v>
      </c>
      <c r="C19" s="34">
        <v>6</v>
      </c>
      <c r="D19" s="34">
        <v>636429</v>
      </c>
      <c r="E19" s="34">
        <v>494085</v>
      </c>
      <c r="F19" s="29">
        <f>((D19*100)/$D$69)</f>
        <v>0.11430269439494702</v>
      </c>
      <c r="G19" s="29">
        <f>((D19*100)/$D$76)</f>
        <v>0.11430269439494702</v>
      </c>
      <c r="H19" s="30">
        <v>129012</v>
      </c>
      <c r="I19" s="29">
        <f>((H19*100)/D19)</f>
        <v>20.271232140584416</v>
      </c>
    </row>
    <row r="20" spans="1:9" ht="25.5">
      <c r="A20" s="32" t="s">
        <v>5</v>
      </c>
      <c r="B20" s="33" t="s">
        <v>6</v>
      </c>
      <c r="C20" s="34">
        <v>0</v>
      </c>
      <c r="D20" s="34">
        <v>0</v>
      </c>
      <c r="E20" s="34">
        <v>0</v>
      </c>
      <c r="F20" s="29">
        <v>0</v>
      </c>
      <c r="G20" s="29">
        <v>0</v>
      </c>
      <c r="H20" s="30">
        <v>0</v>
      </c>
      <c r="I20" s="29">
        <v>0</v>
      </c>
    </row>
    <row r="21" spans="1:9">
      <c r="A21" s="32" t="s">
        <v>7</v>
      </c>
      <c r="B21" s="33" t="s">
        <v>8</v>
      </c>
      <c r="C21" s="34">
        <v>2</v>
      </c>
      <c r="D21" s="34">
        <v>222639445</v>
      </c>
      <c r="E21" s="34">
        <v>222639445</v>
      </c>
      <c r="F21" s="29">
        <f>((D21*100)/$D$69)</f>
        <v>39.986060412230763</v>
      </c>
      <c r="G21" s="29">
        <f>((D21*100)/$D$76)</f>
        <v>39.986060412230763</v>
      </c>
      <c r="H21" s="30">
        <v>222639445</v>
      </c>
      <c r="I21" s="29">
        <f t="shared" ref="I21:I38" si="0">((H21*100)/D21)</f>
        <v>100</v>
      </c>
    </row>
    <row r="22" spans="1:9">
      <c r="A22" s="32" t="s">
        <v>61</v>
      </c>
      <c r="B22" s="33" t="s">
        <v>9</v>
      </c>
      <c r="C22" s="34">
        <v>0</v>
      </c>
      <c r="D22" s="34">
        <v>0</v>
      </c>
      <c r="E22" s="34">
        <v>0</v>
      </c>
      <c r="F22" s="29">
        <v>0</v>
      </c>
      <c r="G22" s="29">
        <v>0</v>
      </c>
      <c r="H22" s="30">
        <v>0</v>
      </c>
      <c r="I22" s="29">
        <v>0</v>
      </c>
    </row>
    <row r="23" spans="1:9">
      <c r="A23" s="32" t="s">
        <v>10</v>
      </c>
      <c r="B23" s="33" t="s">
        <v>35</v>
      </c>
      <c r="C23" s="28">
        <v>0</v>
      </c>
      <c r="D23" s="28">
        <v>0</v>
      </c>
      <c r="E23" s="28">
        <v>0</v>
      </c>
      <c r="F23" s="29">
        <v>0</v>
      </c>
      <c r="G23" s="29">
        <v>0</v>
      </c>
      <c r="H23" s="30">
        <v>0</v>
      </c>
      <c r="I23" s="29">
        <v>0</v>
      </c>
    </row>
    <row r="24" spans="1:9">
      <c r="A24" s="35"/>
      <c r="B24" s="36"/>
      <c r="C24" s="34"/>
      <c r="D24" s="34"/>
      <c r="E24" s="34"/>
      <c r="F24" s="29"/>
      <c r="G24" s="29"/>
      <c r="H24" s="30"/>
      <c r="I24" s="29"/>
    </row>
    <row r="25" spans="1:9">
      <c r="A25" s="32"/>
      <c r="B25" s="33"/>
      <c r="C25" s="28"/>
      <c r="D25" s="28"/>
      <c r="E25" s="28"/>
      <c r="F25" s="29"/>
      <c r="G25" s="29"/>
      <c r="H25" s="30"/>
      <c r="I25" s="29"/>
    </row>
    <row r="26" spans="1:9" s="31" customFormat="1">
      <c r="A26" s="24"/>
      <c r="B26" s="15" t="s">
        <v>36</v>
      </c>
      <c r="C26" s="37">
        <f>SUM(C19:C23)</f>
        <v>8</v>
      </c>
      <c r="D26" s="37">
        <f>SUM(D19:D23)</f>
        <v>223275874</v>
      </c>
      <c r="E26" s="37">
        <f>SUM(E19:E23)</f>
        <v>223133530</v>
      </c>
      <c r="F26" s="38">
        <f>((D26*100)/$D$69)</f>
        <v>40.100363106625714</v>
      </c>
      <c r="G26" s="38">
        <f>((D26*100)/$D$76)</f>
        <v>40.100363106625714</v>
      </c>
      <c r="H26" s="39">
        <f>SUM(H19:H23)</f>
        <v>222768457</v>
      </c>
      <c r="I26" s="38">
        <f t="shared" si="0"/>
        <v>99.772739888591815</v>
      </c>
    </row>
    <row r="27" spans="1:9">
      <c r="A27" s="24"/>
      <c r="B27" s="33"/>
      <c r="C27" s="28"/>
      <c r="D27" s="28"/>
      <c r="E27" s="28"/>
      <c r="F27" s="29"/>
      <c r="G27" s="29"/>
      <c r="H27" s="30"/>
      <c r="I27" s="29"/>
    </row>
    <row r="28" spans="1:9">
      <c r="A28" s="24">
        <v>2</v>
      </c>
      <c r="B28" s="15" t="s">
        <v>12</v>
      </c>
      <c r="C28" s="28"/>
      <c r="D28" s="28"/>
      <c r="E28" s="28"/>
      <c r="F28" s="29"/>
      <c r="G28" s="29"/>
      <c r="H28" s="30"/>
      <c r="I28" s="29"/>
    </row>
    <row r="29" spans="1:9" ht="38.25">
      <c r="A29" s="32" t="s">
        <v>38</v>
      </c>
      <c r="B29" s="33" t="s">
        <v>37</v>
      </c>
      <c r="C29" s="34">
        <v>0</v>
      </c>
      <c r="D29" s="34">
        <v>0</v>
      </c>
      <c r="E29" s="34">
        <v>0</v>
      </c>
      <c r="F29" s="29">
        <f>((D29*100)/$D$69)</f>
        <v>0</v>
      </c>
      <c r="G29" s="29">
        <f>((D29*100)/$D$76)</f>
        <v>0</v>
      </c>
      <c r="H29" s="30">
        <v>0</v>
      </c>
      <c r="I29" s="29">
        <v>0</v>
      </c>
    </row>
    <row r="30" spans="1:9">
      <c r="A30" s="32" t="s">
        <v>39</v>
      </c>
      <c r="B30" s="33" t="s">
        <v>8</v>
      </c>
      <c r="C30" s="34">
        <v>0</v>
      </c>
      <c r="D30" s="34">
        <v>0</v>
      </c>
      <c r="E30" s="34">
        <v>0</v>
      </c>
      <c r="F30" s="29">
        <f>((D30*100)/$D$69)</f>
        <v>0</v>
      </c>
      <c r="G30" s="29">
        <f>((D30*100)/$D$76)</f>
        <v>0</v>
      </c>
      <c r="H30" s="30">
        <v>0</v>
      </c>
      <c r="I30" s="29">
        <v>0</v>
      </c>
    </row>
    <row r="31" spans="1:9">
      <c r="A31" s="32" t="s">
        <v>40</v>
      </c>
      <c r="B31" s="33" t="s">
        <v>13</v>
      </c>
      <c r="C31" s="34">
        <v>0</v>
      </c>
      <c r="D31" s="34">
        <v>0</v>
      </c>
      <c r="E31" s="34">
        <v>0</v>
      </c>
      <c r="F31" s="29">
        <f>((D31*100)/$D$69)</f>
        <v>0</v>
      </c>
      <c r="G31" s="29">
        <f>((D31*100)/$D$76)</f>
        <v>0</v>
      </c>
      <c r="H31" s="30">
        <v>0</v>
      </c>
      <c r="I31" s="29">
        <v>0</v>
      </c>
    </row>
    <row r="32" spans="1:9">
      <c r="A32" s="32" t="s">
        <v>41</v>
      </c>
      <c r="B32" s="54" t="s">
        <v>100</v>
      </c>
      <c r="C32" s="34">
        <v>0</v>
      </c>
      <c r="D32" s="34">
        <v>0</v>
      </c>
      <c r="E32" s="34">
        <v>0</v>
      </c>
      <c r="F32" s="29">
        <f>((D32*100)/$D$69)</f>
        <v>0</v>
      </c>
      <c r="G32" s="29">
        <f>((D32*100)/$D$76)</f>
        <v>0</v>
      </c>
      <c r="H32" s="30">
        <v>0</v>
      </c>
      <c r="I32" s="29">
        <v>0</v>
      </c>
    </row>
    <row r="33" spans="1:9">
      <c r="A33" s="32" t="s">
        <v>101</v>
      </c>
      <c r="B33" s="33" t="s">
        <v>35</v>
      </c>
      <c r="C33" s="34">
        <v>0</v>
      </c>
      <c r="D33" s="34">
        <v>0</v>
      </c>
      <c r="E33" s="34">
        <v>0</v>
      </c>
      <c r="F33" s="29">
        <f>((D33*100)/$D$69)</f>
        <v>0</v>
      </c>
      <c r="G33" s="29">
        <f>((D33*100)/$D$76)</f>
        <v>0</v>
      </c>
      <c r="H33" s="30">
        <v>0</v>
      </c>
      <c r="I33" s="29">
        <v>0</v>
      </c>
    </row>
    <row r="34" spans="1:9">
      <c r="A34" s="35" t="s">
        <v>102</v>
      </c>
      <c r="B34" s="36"/>
      <c r="C34" s="34"/>
      <c r="D34" s="34"/>
      <c r="E34" s="34"/>
      <c r="F34" s="29"/>
      <c r="G34" s="29"/>
      <c r="H34" s="30"/>
      <c r="I34" s="29"/>
    </row>
    <row r="35" spans="1:9">
      <c r="A35" s="32"/>
      <c r="B35" s="33"/>
      <c r="C35" s="28"/>
      <c r="D35" s="28"/>
      <c r="E35" s="28"/>
      <c r="F35" s="29"/>
      <c r="G35" s="29"/>
      <c r="H35" s="30"/>
      <c r="I35" s="29"/>
    </row>
    <row r="36" spans="1:9" s="31" customFormat="1">
      <c r="A36" s="24"/>
      <c r="B36" s="15" t="s">
        <v>42</v>
      </c>
      <c r="C36" s="37">
        <f>SUM(C29:C33)</f>
        <v>0</v>
      </c>
      <c r="D36" s="37">
        <f>SUM(D29:D33)</f>
        <v>0</v>
      </c>
      <c r="E36" s="37">
        <f>SUM(E29:E33)</f>
        <v>0</v>
      </c>
      <c r="F36" s="38">
        <f>((D36*100)/$D$69)</f>
        <v>0</v>
      </c>
      <c r="G36" s="38">
        <f>((D36*100)/$D$76)</f>
        <v>0</v>
      </c>
      <c r="H36" s="39">
        <f>SUM(H29:H33)</f>
        <v>0</v>
      </c>
      <c r="I36" s="38">
        <v>0</v>
      </c>
    </row>
    <row r="37" spans="1:9">
      <c r="A37" s="24"/>
      <c r="B37" s="15"/>
      <c r="C37" s="28"/>
      <c r="D37" s="28"/>
      <c r="E37" s="28"/>
      <c r="F37" s="29"/>
      <c r="G37" s="29"/>
      <c r="H37" s="30"/>
      <c r="I37" s="29"/>
    </row>
    <row r="38" spans="1:9" s="31" customFormat="1" ht="27.75" customHeight="1">
      <c r="A38" s="40"/>
      <c r="B38" s="15" t="s">
        <v>14</v>
      </c>
      <c r="C38" s="37">
        <f>SUM(C26+C36)</f>
        <v>8</v>
      </c>
      <c r="D38" s="37">
        <f>SUM(D26+D36)</f>
        <v>223275874</v>
      </c>
      <c r="E38" s="37">
        <f>SUM(E26+E36)</f>
        <v>223133530</v>
      </c>
      <c r="F38" s="38">
        <f>((D38*100)/$D$69)</f>
        <v>40.100363106625714</v>
      </c>
      <c r="G38" s="38">
        <f>((D38*100)/$D$76)</f>
        <v>40.100363106625714</v>
      </c>
      <c r="H38" s="39">
        <f>SUM(H26+H36)</f>
        <v>222768457</v>
      </c>
      <c r="I38" s="38">
        <f t="shared" si="0"/>
        <v>99.772739888591815</v>
      </c>
    </row>
    <row r="39" spans="1:9">
      <c r="A39" s="41"/>
      <c r="B39" s="15"/>
      <c r="C39" s="28"/>
      <c r="D39" s="28"/>
      <c r="E39" s="28"/>
      <c r="F39" s="29"/>
      <c r="G39" s="29"/>
      <c r="H39" s="30"/>
      <c r="I39" s="29"/>
    </row>
    <row r="40" spans="1:9">
      <c r="A40" s="24" t="s">
        <v>15</v>
      </c>
      <c r="B40" s="15" t="s">
        <v>26</v>
      </c>
      <c r="C40" s="28"/>
      <c r="D40" s="28"/>
      <c r="E40" s="28"/>
      <c r="F40" s="29"/>
      <c r="G40" s="29"/>
      <c r="H40" s="42"/>
      <c r="I40" s="29"/>
    </row>
    <row r="41" spans="1:9">
      <c r="A41" s="24">
        <v>1</v>
      </c>
      <c r="B41" s="15" t="s">
        <v>13</v>
      </c>
      <c r="C41" s="28"/>
      <c r="D41" s="28"/>
      <c r="E41" s="28"/>
      <c r="F41" s="29"/>
      <c r="G41" s="29"/>
      <c r="H41" s="42"/>
      <c r="I41" s="29"/>
    </row>
    <row r="42" spans="1:9">
      <c r="A42" s="32" t="s">
        <v>4</v>
      </c>
      <c r="B42" s="33" t="s">
        <v>43</v>
      </c>
      <c r="C42" s="34">
        <v>18</v>
      </c>
      <c r="D42" s="34">
        <v>158547</v>
      </c>
      <c r="E42" s="34">
        <v>0</v>
      </c>
      <c r="F42" s="29">
        <f>((D42*100)/$D$69)</f>
        <v>2.8475052658247291E-2</v>
      </c>
      <c r="G42" s="29">
        <f>((D42*100)/$D$76)</f>
        <v>2.8475052658247291E-2</v>
      </c>
      <c r="H42" s="42">
        <v>0</v>
      </c>
      <c r="I42" s="29">
        <v>0</v>
      </c>
    </row>
    <row r="43" spans="1:9" ht="15">
      <c r="A43" s="32" t="s">
        <v>5</v>
      </c>
      <c r="B43" s="33" t="s">
        <v>124</v>
      </c>
      <c r="C43" s="34">
        <v>34</v>
      </c>
      <c r="D43" s="34">
        <v>48364872</v>
      </c>
      <c r="E43" s="34">
        <v>48359850</v>
      </c>
      <c r="F43" s="29">
        <f>((D43*100)/$D$69)</f>
        <v>8.6863345065462596</v>
      </c>
      <c r="G43" s="29">
        <f>((D43*100)/$D$76)</f>
        <v>8.6863345065462596</v>
      </c>
      <c r="H43" s="42">
        <v>0</v>
      </c>
      <c r="I43" s="29">
        <v>0</v>
      </c>
    </row>
    <row r="44" spans="1:9" ht="25.5">
      <c r="A44" s="32" t="s">
        <v>7</v>
      </c>
      <c r="B44" s="33" t="s">
        <v>6</v>
      </c>
      <c r="C44" s="34">
        <v>1</v>
      </c>
      <c r="D44" s="34">
        <v>302244</v>
      </c>
      <c r="E44" s="34">
        <v>302244</v>
      </c>
      <c r="F44" s="29">
        <f>((D44*100)/$D$69)</f>
        <v>5.4283044243279871E-2</v>
      </c>
      <c r="G44" s="29">
        <f>((D44*100)/$D$76)</f>
        <v>5.4283044243279871E-2</v>
      </c>
      <c r="H44" s="42">
        <v>0</v>
      </c>
      <c r="I44" s="29">
        <v>0</v>
      </c>
    </row>
    <row r="45" spans="1:9">
      <c r="A45" s="32" t="s">
        <v>27</v>
      </c>
      <c r="B45" s="33" t="s">
        <v>44</v>
      </c>
      <c r="C45" s="34">
        <v>0</v>
      </c>
      <c r="D45" s="34">
        <v>0</v>
      </c>
      <c r="E45" s="34">
        <v>0</v>
      </c>
      <c r="F45" s="29">
        <v>0</v>
      </c>
      <c r="G45" s="29">
        <v>0</v>
      </c>
      <c r="H45" s="42">
        <v>0</v>
      </c>
      <c r="I45" s="29">
        <v>0</v>
      </c>
    </row>
    <row r="46" spans="1:9">
      <c r="A46" s="32" t="s">
        <v>10</v>
      </c>
      <c r="B46" s="33" t="s">
        <v>28</v>
      </c>
      <c r="C46" s="34">
        <v>5</v>
      </c>
      <c r="D46" s="34">
        <v>9667654</v>
      </c>
      <c r="E46" s="34">
        <v>9667254</v>
      </c>
      <c r="F46" s="29">
        <f>((D46*100)/$D$69)</f>
        <v>1.7363113570847448</v>
      </c>
      <c r="G46" s="29">
        <f>((D46*100)/$D$76)</f>
        <v>1.7363113570847448</v>
      </c>
      <c r="H46" s="42">
        <v>0</v>
      </c>
      <c r="I46" s="29">
        <v>0</v>
      </c>
    </row>
    <row r="47" spans="1:9">
      <c r="A47" s="32" t="s">
        <v>16</v>
      </c>
      <c r="B47" s="33" t="s">
        <v>17</v>
      </c>
      <c r="C47" s="34">
        <v>9</v>
      </c>
      <c r="D47" s="34">
        <v>77804922</v>
      </c>
      <c r="E47" s="34">
        <v>77401522</v>
      </c>
      <c r="F47" s="29">
        <f>((D47*100)/$D$69)</f>
        <v>13.973769614188997</v>
      </c>
      <c r="G47" s="29">
        <f>((D47*100)/$D$76)</f>
        <v>13.973769614188997</v>
      </c>
      <c r="H47" s="42">
        <v>0</v>
      </c>
      <c r="I47" s="29">
        <v>0</v>
      </c>
    </row>
    <row r="48" spans="1:9">
      <c r="A48" s="32" t="s">
        <v>18</v>
      </c>
      <c r="B48" s="33" t="s">
        <v>45</v>
      </c>
      <c r="C48" s="34">
        <v>0</v>
      </c>
      <c r="D48" s="34">
        <v>0</v>
      </c>
      <c r="E48" s="34">
        <v>0</v>
      </c>
      <c r="F48" s="29">
        <f>((D48*100)/$D$69)</f>
        <v>0</v>
      </c>
      <c r="G48" s="29">
        <v>0</v>
      </c>
      <c r="H48" s="42">
        <v>0</v>
      </c>
      <c r="I48" s="29">
        <v>0</v>
      </c>
    </row>
    <row r="49" spans="1:9">
      <c r="A49" s="32" t="s">
        <v>19</v>
      </c>
      <c r="B49" s="54" t="s">
        <v>100</v>
      </c>
      <c r="C49" s="28">
        <v>0</v>
      </c>
      <c r="D49" s="28">
        <v>0</v>
      </c>
      <c r="E49" s="28">
        <v>0</v>
      </c>
      <c r="F49" s="29">
        <v>0</v>
      </c>
      <c r="G49" s="29">
        <v>0</v>
      </c>
      <c r="H49" s="42">
        <v>0</v>
      </c>
      <c r="I49" s="29">
        <v>0</v>
      </c>
    </row>
    <row r="50" spans="1:9">
      <c r="A50" s="35" t="s">
        <v>103</v>
      </c>
      <c r="B50" s="33" t="s">
        <v>11</v>
      </c>
      <c r="C50" s="34">
        <v>0</v>
      </c>
      <c r="D50" s="34">
        <v>0</v>
      </c>
      <c r="E50" s="34">
        <v>0</v>
      </c>
      <c r="F50" s="29">
        <f>((D50*100)/$D$69)</f>
        <v>0</v>
      </c>
      <c r="G50" s="29">
        <f>((D50*100)/$D$76)</f>
        <v>0</v>
      </c>
      <c r="H50" s="42">
        <v>0</v>
      </c>
      <c r="I50" s="29">
        <v>0</v>
      </c>
    </row>
    <row r="51" spans="1:9">
      <c r="A51" s="35" t="s">
        <v>104</v>
      </c>
      <c r="B51" s="36"/>
      <c r="C51" s="34"/>
      <c r="D51" s="34"/>
      <c r="E51" s="34"/>
      <c r="F51" s="29"/>
      <c r="G51" s="29"/>
      <c r="H51" s="42"/>
      <c r="I51" s="29"/>
    </row>
    <row r="52" spans="1:9">
      <c r="A52" s="32"/>
      <c r="B52" s="33"/>
      <c r="C52" s="28"/>
      <c r="D52" s="28"/>
      <c r="E52" s="28"/>
      <c r="F52" s="29"/>
      <c r="G52" s="29"/>
      <c r="H52" s="42"/>
      <c r="I52" s="29"/>
    </row>
    <row r="53" spans="1:9" s="31" customFormat="1">
      <c r="A53" s="40"/>
      <c r="B53" s="15" t="s">
        <v>20</v>
      </c>
      <c r="C53" s="37">
        <f>SUM(C42:C50)</f>
        <v>67</v>
      </c>
      <c r="D53" s="37">
        <f>SUM(D42:D50)</f>
        <v>136298239</v>
      </c>
      <c r="E53" s="37">
        <f>SUM(E42:E50)</f>
        <v>135730870</v>
      </c>
      <c r="F53" s="38">
        <f>((D53*100)/$D$69)</f>
        <v>24.479173574721528</v>
      </c>
      <c r="G53" s="38">
        <f>((D53*100)/$D$76)</f>
        <v>24.479173574721528</v>
      </c>
      <c r="H53" s="43">
        <v>0</v>
      </c>
      <c r="I53" s="38">
        <v>0</v>
      </c>
    </row>
    <row r="54" spans="1:9">
      <c r="A54" s="41"/>
      <c r="B54" s="15"/>
      <c r="C54" s="28"/>
      <c r="D54" s="28"/>
      <c r="E54" s="28"/>
      <c r="F54" s="29"/>
      <c r="G54" s="29"/>
      <c r="H54" s="42"/>
      <c r="I54" s="29"/>
    </row>
    <row r="55" spans="1:9">
      <c r="A55" s="24" t="s">
        <v>30</v>
      </c>
      <c r="B55" s="15" t="s">
        <v>21</v>
      </c>
      <c r="C55" s="28"/>
      <c r="D55" s="28"/>
      <c r="E55" s="28"/>
      <c r="F55" s="29"/>
      <c r="G55" s="29"/>
      <c r="H55" s="42"/>
      <c r="I55" s="29"/>
    </row>
    <row r="56" spans="1:9">
      <c r="A56" s="32" t="s">
        <v>4</v>
      </c>
      <c r="B56" s="33" t="s">
        <v>8</v>
      </c>
      <c r="C56" s="34">
        <v>964</v>
      </c>
      <c r="D56" s="34">
        <v>16882664</v>
      </c>
      <c r="E56" s="34">
        <v>16655939</v>
      </c>
      <c r="F56" s="29">
        <f>((D56*100)/$D$69)</f>
        <v>3.0321276745160479</v>
      </c>
      <c r="G56" s="29">
        <f>((D56*100)/$D$76)</f>
        <v>3.0321276745160479</v>
      </c>
      <c r="H56" s="42">
        <v>0</v>
      </c>
      <c r="I56" s="29">
        <v>0</v>
      </c>
    </row>
    <row r="57" spans="1:9">
      <c r="A57" s="32" t="s">
        <v>5</v>
      </c>
      <c r="B57" s="33" t="s">
        <v>52</v>
      </c>
      <c r="C57" s="28"/>
      <c r="D57" s="28"/>
      <c r="E57" s="28"/>
      <c r="F57" s="29"/>
      <c r="G57" s="29"/>
      <c r="H57" s="42"/>
      <c r="I57" s="29"/>
    </row>
    <row r="58" spans="1:9" ht="38.25">
      <c r="A58" s="25" t="s">
        <v>51</v>
      </c>
      <c r="B58" s="33" t="s">
        <v>62</v>
      </c>
      <c r="C58" s="28">
        <v>94032</v>
      </c>
      <c r="D58" s="28">
        <v>92258395</v>
      </c>
      <c r="E58" s="28">
        <v>84938624</v>
      </c>
      <c r="F58" s="29">
        <f t="shared" ref="F58:F59" si="1">((D58*100)/$D$69)</f>
        <v>16.56961440954656</v>
      </c>
      <c r="G58" s="29">
        <f t="shared" ref="G58:G59" si="2">((D58*100)/$D$76)</f>
        <v>16.56961440954656</v>
      </c>
      <c r="H58" s="42">
        <v>0</v>
      </c>
      <c r="I58" s="29">
        <v>0</v>
      </c>
    </row>
    <row r="59" spans="1:9" ht="38.25">
      <c r="A59" s="41" t="s">
        <v>60</v>
      </c>
      <c r="B59" s="33" t="s">
        <v>32</v>
      </c>
      <c r="C59" s="34">
        <v>308</v>
      </c>
      <c r="D59" s="34">
        <v>40279240</v>
      </c>
      <c r="E59" s="34">
        <v>40235291</v>
      </c>
      <c r="F59" s="29">
        <f t="shared" si="1"/>
        <v>7.2341544149947996</v>
      </c>
      <c r="G59" s="29">
        <f t="shared" si="2"/>
        <v>7.2341544149947996</v>
      </c>
      <c r="H59" s="42">
        <v>0</v>
      </c>
      <c r="I59" s="29">
        <v>0</v>
      </c>
    </row>
    <row r="60" spans="1:9">
      <c r="A60" s="32" t="s">
        <v>7</v>
      </c>
      <c r="B60" s="54" t="s">
        <v>100</v>
      </c>
      <c r="C60" s="28">
        <v>0</v>
      </c>
      <c r="D60" s="28">
        <v>0</v>
      </c>
      <c r="E60" s="28">
        <v>0</v>
      </c>
      <c r="F60" s="29">
        <v>0</v>
      </c>
      <c r="G60" s="29">
        <v>0</v>
      </c>
      <c r="H60" s="42">
        <v>0</v>
      </c>
      <c r="I60" s="29">
        <v>0</v>
      </c>
    </row>
    <row r="61" spans="1:9" ht="25.5">
      <c r="A61" s="35" t="s">
        <v>61</v>
      </c>
      <c r="B61" s="33" t="s">
        <v>105</v>
      </c>
      <c r="C61" s="34">
        <v>97</v>
      </c>
      <c r="D61" s="34">
        <v>889109</v>
      </c>
      <c r="E61" s="34">
        <v>889109</v>
      </c>
      <c r="F61" s="29">
        <f>((D61*100)/$D$69)</f>
        <v>0.15968404065621922</v>
      </c>
      <c r="G61" s="29">
        <f>((D61*100)/$D$76)</f>
        <v>0.15968404065621922</v>
      </c>
      <c r="H61" s="42">
        <v>0</v>
      </c>
      <c r="I61" s="29">
        <v>0</v>
      </c>
    </row>
    <row r="62" spans="1:9" ht="27.75" customHeight="1">
      <c r="A62" s="35"/>
      <c r="B62" s="36" t="s">
        <v>106</v>
      </c>
      <c r="C62" s="34">
        <v>177</v>
      </c>
      <c r="D62" s="34">
        <v>45348218</v>
      </c>
      <c r="E62" s="34">
        <v>1129232</v>
      </c>
      <c r="F62" s="29">
        <f>((D62*100)/$D$69)</f>
        <v>8.1445432301316174</v>
      </c>
      <c r="G62" s="29">
        <f>((D62*100)/$D$76)</f>
        <v>8.1445432301316174</v>
      </c>
      <c r="H62" s="42">
        <v>0</v>
      </c>
      <c r="I62" s="29">
        <v>0</v>
      </c>
    </row>
    <row r="63" spans="1:9">
      <c r="A63" s="35"/>
      <c r="B63" s="36" t="s">
        <v>107</v>
      </c>
      <c r="C63" s="34">
        <v>3</v>
      </c>
      <c r="D63" s="34">
        <v>9500</v>
      </c>
      <c r="E63" s="34">
        <v>9500</v>
      </c>
      <c r="F63" s="29">
        <f>((D63*100)/$D$69)</f>
        <v>1.7062006865683314E-3</v>
      </c>
      <c r="G63" s="29">
        <f>((D63*100)/$D$76)</f>
        <v>1.7062006865683314E-3</v>
      </c>
      <c r="H63" s="42">
        <v>0</v>
      </c>
      <c r="I63" s="29">
        <v>0</v>
      </c>
    </row>
    <row r="64" spans="1:9">
      <c r="A64" s="35"/>
      <c r="B64" s="36" t="s">
        <v>108</v>
      </c>
      <c r="C64" s="34">
        <v>1</v>
      </c>
      <c r="D64" s="34">
        <v>1551410</v>
      </c>
      <c r="E64" s="34">
        <v>1161580</v>
      </c>
      <c r="F64" s="29">
        <f t="shared" ref="F64" si="3">((D64*100)/$D$69)</f>
        <v>0.27863334812094476</v>
      </c>
      <c r="G64" s="29">
        <f t="shared" ref="G64" si="4">((D64*100)/$D$76)</f>
        <v>0.27863334812094476</v>
      </c>
      <c r="H64" s="42">
        <v>0</v>
      </c>
      <c r="I64" s="29">
        <v>0</v>
      </c>
    </row>
    <row r="65" spans="1:9">
      <c r="A65" s="40"/>
      <c r="B65" s="15" t="s">
        <v>22</v>
      </c>
      <c r="C65" s="37">
        <f>SUM(C56:C64)</f>
        <v>95582</v>
      </c>
      <c r="D65" s="37">
        <f t="shared" ref="D65:I65" si="5">SUM(D56:D64)</f>
        <v>197218536</v>
      </c>
      <c r="E65" s="37">
        <f t="shared" si="5"/>
        <v>145019275</v>
      </c>
      <c r="F65" s="38">
        <f t="shared" si="5"/>
        <v>35.420463318652764</v>
      </c>
      <c r="G65" s="38">
        <f t="shared" si="5"/>
        <v>35.420463318652764</v>
      </c>
      <c r="H65" s="37">
        <f t="shared" si="5"/>
        <v>0</v>
      </c>
      <c r="I65" s="37">
        <f t="shared" si="5"/>
        <v>0</v>
      </c>
    </row>
    <row r="66" spans="1:9">
      <c r="A66" s="40"/>
      <c r="B66" s="15"/>
      <c r="C66" s="28"/>
      <c r="D66" s="28"/>
      <c r="E66" s="28"/>
      <c r="F66" s="29"/>
      <c r="G66" s="29"/>
      <c r="H66" s="42"/>
      <c r="I66" s="29"/>
    </row>
    <row r="67" spans="1:9" s="31" customFormat="1" ht="25.5">
      <c r="A67" s="44" t="s">
        <v>15</v>
      </c>
      <c r="B67" s="15" t="s">
        <v>23</v>
      </c>
      <c r="C67" s="37">
        <f>C53+C65</f>
        <v>95649</v>
      </c>
      <c r="D67" s="37">
        <f>D53+D65</f>
        <v>333516775</v>
      </c>
      <c r="E67" s="37">
        <f>E53+E65</f>
        <v>280750145</v>
      </c>
      <c r="F67" s="38">
        <f>((D67*100)/$D$69)</f>
        <v>59.899636893374286</v>
      </c>
      <c r="G67" s="38">
        <f>((D67*100)/$D$76)</f>
        <v>59.899636893374286</v>
      </c>
      <c r="H67" s="43">
        <v>0</v>
      </c>
      <c r="I67" s="38">
        <v>0</v>
      </c>
    </row>
    <row r="68" spans="1:9" s="31" customFormat="1">
      <c r="A68" s="40"/>
      <c r="B68" s="15"/>
      <c r="C68" s="28"/>
      <c r="D68" s="28"/>
      <c r="E68" s="28"/>
      <c r="F68" s="29"/>
      <c r="G68" s="29"/>
      <c r="H68" s="30"/>
      <c r="I68" s="29"/>
    </row>
    <row r="69" spans="1:9" s="31" customFormat="1">
      <c r="A69" s="40"/>
      <c r="B69" s="15" t="s">
        <v>24</v>
      </c>
      <c r="C69" s="37">
        <f>SUM(C38+C67)</f>
        <v>95657</v>
      </c>
      <c r="D69" s="37">
        <f>SUM(D38+D67)</f>
        <v>556792649</v>
      </c>
      <c r="E69" s="37">
        <f>SUM(E38+E67)</f>
        <v>503883675</v>
      </c>
      <c r="F69" s="38">
        <f>((D69*100)/$D$69)</f>
        <v>100</v>
      </c>
      <c r="G69" s="38">
        <f>((D69*100)/$D$76)</f>
        <v>100</v>
      </c>
      <c r="H69" s="37">
        <f>SUM(H38+H67)</f>
        <v>222768457</v>
      </c>
      <c r="I69" s="38">
        <f>H69*100/D69</f>
        <v>40.009230976754509</v>
      </c>
    </row>
    <row r="70" spans="1:9" s="31" customFormat="1">
      <c r="A70" s="40"/>
      <c r="B70" s="15"/>
      <c r="C70" s="28"/>
      <c r="D70" s="28"/>
      <c r="E70" s="28"/>
      <c r="F70" s="29"/>
      <c r="G70" s="29"/>
      <c r="H70" s="30"/>
      <c r="I70" s="29"/>
    </row>
    <row r="71" spans="1:9" ht="38.25">
      <c r="A71" s="24" t="s">
        <v>25</v>
      </c>
      <c r="B71" s="15" t="s">
        <v>33</v>
      </c>
      <c r="C71" s="34"/>
      <c r="D71" s="34"/>
      <c r="E71" s="34"/>
      <c r="F71" s="29"/>
      <c r="G71" s="29"/>
      <c r="H71" s="42"/>
      <c r="I71" s="42"/>
    </row>
    <row r="72" spans="1:9" s="31" customFormat="1">
      <c r="A72" s="32">
        <v>1</v>
      </c>
      <c r="B72" s="33" t="s">
        <v>69</v>
      </c>
      <c r="C72" s="45">
        <v>0</v>
      </c>
      <c r="D72" s="45">
        <v>0</v>
      </c>
      <c r="E72" s="45">
        <v>0</v>
      </c>
      <c r="F72" s="45">
        <v>0</v>
      </c>
      <c r="G72" s="29">
        <v>0</v>
      </c>
      <c r="H72" s="30">
        <v>0</v>
      </c>
      <c r="I72" s="29">
        <v>0</v>
      </c>
    </row>
    <row r="73" spans="1:9">
      <c r="A73" s="25">
        <v>2</v>
      </c>
      <c r="B73" s="33" t="s">
        <v>70</v>
      </c>
      <c r="C73" s="45">
        <v>0</v>
      </c>
      <c r="D73" s="45">
        <v>0</v>
      </c>
      <c r="E73" s="45">
        <v>0</v>
      </c>
      <c r="F73" s="45">
        <v>0</v>
      </c>
      <c r="G73" s="29">
        <f>((D73*100)/$D$76)</f>
        <v>0</v>
      </c>
      <c r="H73" s="28">
        <v>0</v>
      </c>
      <c r="I73" s="28">
        <v>0</v>
      </c>
    </row>
    <row r="74" spans="1:9">
      <c r="B74" s="15" t="s">
        <v>71</v>
      </c>
      <c r="C74" s="46">
        <f>SUM(C72+C73)</f>
        <v>0</v>
      </c>
      <c r="D74" s="46">
        <f>SUM(D72+D73)</f>
        <v>0</v>
      </c>
      <c r="E74" s="46">
        <f>SUM(E72+E73)</f>
        <v>0</v>
      </c>
      <c r="F74" s="46">
        <f>SUM(F72+F73)</f>
        <v>0</v>
      </c>
      <c r="G74" s="46">
        <f>((D74*100)/$D$76)</f>
        <v>0</v>
      </c>
      <c r="H74" s="47">
        <f>SUM(H72:H73)</f>
        <v>0</v>
      </c>
      <c r="I74" s="47">
        <f>SUM(I72:I73)</f>
        <v>0</v>
      </c>
    </row>
    <row r="76" spans="1:9" s="31" customFormat="1" ht="20.25" customHeight="1">
      <c r="B76" s="55" t="s">
        <v>29</v>
      </c>
      <c r="C76" s="31">
        <f>SUM(C69+C74)</f>
        <v>95657</v>
      </c>
      <c r="D76" s="31">
        <f>SUM(D69+D74)</f>
        <v>556792649</v>
      </c>
      <c r="E76" s="31">
        <f>SUM(E69+E74)</f>
        <v>503883675</v>
      </c>
      <c r="F76" s="48">
        <f>D76*100/D69</f>
        <v>100</v>
      </c>
      <c r="G76" s="38">
        <f t="shared" ref="G76" si="6">((D76*100)/$D$76)</f>
        <v>100</v>
      </c>
      <c r="H76" s="39">
        <f>SUM(H38+H74)</f>
        <v>222768457</v>
      </c>
      <c r="I76" s="38">
        <f>((H76*100)/D76)</f>
        <v>40.009230976754509</v>
      </c>
    </row>
    <row r="78" spans="1:9">
      <c r="A78" s="49" t="s">
        <v>57</v>
      </c>
      <c r="B78" s="56" t="s">
        <v>58</v>
      </c>
    </row>
    <row r="79" spans="1:9" s="23" customFormat="1" ht="33" customHeight="1">
      <c r="A79" s="90">
        <v>1</v>
      </c>
      <c r="B79" s="50" t="s">
        <v>109</v>
      </c>
      <c r="C79" s="51"/>
      <c r="D79" s="51"/>
      <c r="E79" s="51"/>
      <c r="F79" s="51"/>
      <c r="G79" s="51"/>
      <c r="H79" s="51"/>
      <c r="I79" s="52"/>
    </row>
    <row r="81" spans="1:12" s="62" customFormat="1">
      <c r="A81" s="60" t="s">
        <v>50</v>
      </c>
      <c r="B81" s="61" t="s">
        <v>82</v>
      </c>
      <c r="E81" s="63"/>
      <c r="F81" s="64"/>
      <c r="G81" s="65"/>
    </row>
    <row r="82" spans="1:12" s="62" customFormat="1">
      <c r="A82" s="66"/>
      <c r="B82" s="61" t="s">
        <v>83</v>
      </c>
      <c r="E82" s="63"/>
      <c r="F82" s="64"/>
      <c r="G82" s="65"/>
    </row>
    <row r="83" spans="1:12" s="62" customFormat="1">
      <c r="A83" s="66"/>
      <c r="E83" s="63"/>
      <c r="F83" s="64"/>
      <c r="G83" s="65"/>
    </row>
    <row r="84" spans="1:12" s="88" customFormat="1" ht="30" customHeight="1">
      <c r="A84" s="67" t="s">
        <v>46</v>
      </c>
      <c r="B84" s="68" t="s">
        <v>47</v>
      </c>
      <c r="C84" s="69" t="s">
        <v>84</v>
      </c>
      <c r="D84" s="69"/>
      <c r="E84" s="69" t="s">
        <v>85</v>
      </c>
      <c r="F84" s="69"/>
      <c r="G84" s="69"/>
      <c r="H84" s="69" t="s">
        <v>87</v>
      </c>
      <c r="I84" s="69"/>
      <c r="J84" s="69" t="s">
        <v>88</v>
      </c>
      <c r="K84" s="69"/>
      <c r="L84" s="70" t="s">
        <v>89</v>
      </c>
    </row>
    <row r="85" spans="1:12" s="89" customFormat="1" ht="77.25" customHeight="1">
      <c r="A85" s="71"/>
      <c r="B85" s="68"/>
      <c r="C85" s="72" t="s">
        <v>99</v>
      </c>
      <c r="D85" s="72" t="s">
        <v>66</v>
      </c>
      <c r="E85" s="73" t="s">
        <v>86</v>
      </c>
      <c r="F85" s="74" t="s">
        <v>64</v>
      </c>
      <c r="G85" s="74" t="s">
        <v>67</v>
      </c>
      <c r="H85" s="74" t="s">
        <v>90</v>
      </c>
      <c r="I85" s="74" t="s">
        <v>91</v>
      </c>
      <c r="J85" s="74" t="s">
        <v>92</v>
      </c>
      <c r="K85" s="74" t="s">
        <v>93</v>
      </c>
      <c r="L85" s="74"/>
    </row>
    <row r="86" spans="1:12" s="62" customFormat="1">
      <c r="A86" s="75" t="s">
        <v>72</v>
      </c>
      <c r="B86" s="75" t="s">
        <v>73</v>
      </c>
      <c r="C86" s="75" t="s">
        <v>74</v>
      </c>
      <c r="D86" s="75" t="s">
        <v>75</v>
      </c>
      <c r="E86" s="75" t="s">
        <v>76</v>
      </c>
      <c r="F86" s="75" t="s">
        <v>81</v>
      </c>
      <c r="G86" s="75" t="s">
        <v>78</v>
      </c>
      <c r="H86" s="75" t="s">
        <v>79</v>
      </c>
      <c r="I86" s="75" t="s">
        <v>94</v>
      </c>
      <c r="J86" s="75" t="s">
        <v>95</v>
      </c>
      <c r="K86" s="75" t="s">
        <v>96</v>
      </c>
      <c r="L86" s="75" t="s">
        <v>97</v>
      </c>
    </row>
    <row r="87" spans="1:12" s="62" customFormat="1">
      <c r="A87" s="76">
        <v>1</v>
      </c>
      <c r="B87" s="77" t="s">
        <v>110</v>
      </c>
      <c r="C87" s="76">
        <v>128622</v>
      </c>
      <c r="D87" s="78">
        <f>((C87*100)/'Table (I)(a)'!$D$76)</f>
        <v>2.3100520495557046E-2</v>
      </c>
      <c r="E87" s="79">
        <v>0</v>
      </c>
      <c r="F87" s="78">
        <f>((E87/C87)*100)</f>
        <v>0</v>
      </c>
      <c r="G87" s="80">
        <f>((E87*100)/'Table (I)(a)'!$D$76)</f>
        <v>0</v>
      </c>
      <c r="H87" s="8">
        <v>0</v>
      </c>
      <c r="I87" s="8">
        <v>0</v>
      </c>
      <c r="J87" s="8">
        <v>0</v>
      </c>
      <c r="K87" s="8">
        <v>0</v>
      </c>
      <c r="L87" s="8">
        <v>0</v>
      </c>
    </row>
    <row r="88" spans="1:12" s="62" customFormat="1">
      <c r="A88" s="76">
        <v>2</v>
      </c>
      <c r="B88" s="77" t="s">
        <v>111</v>
      </c>
      <c r="C88" s="76">
        <v>13722</v>
      </c>
      <c r="D88" s="78">
        <f>((C88*100)/'Table (I)(a)'!$D$76)</f>
        <v>2.4644721916937521E-3</v>
      </c>
      <c r="E88" s="79">
        <v>0</v>
      </c>
      <c r="F88" s="78">
        <v>0</v>
      </c>
      <c r="G88" s="80">
        <v>0</v>
      </c>
      <c r="H88" s="8">
        <v>0</v>
      </c>
      <c r="I88" s="8">
        <v>0</v>
      </c>
      <c r="J88" s="8">
        <v>0</v>
      </c>
      <c r="K88" s="8">
        <v>0</v>
      </c>
      <c r="L88" s="8">
        <v>0</v>
      </c>
    </row>
    <row r="89" spans="1:12" s="62" customFormat="1">
      <c r="A89" s="76">
        <v>3</v>
      </c>
      <c r="B89" s="8" t="s">
        <v>112</v>
      </c>
      <c r="C89" s="25">
        <v>90545111</v>
      </c>
      <c r="D89" s="78">
        <f>((C89*100)/'Table (I)(a)'!$D$76)</f>
        <v>16.261908479326923</v>
      </c>
      <c r="E89" s="79">
        <v>90545111</v>
      </c>
      <c r="F89" s="78">
        <f t="shared" ref="F89:F96" si="7">((E89/C89)*100)</f>
        <v>100</v>
      </c>
      <c r="G89" s="80">
        <f>((E89*100)/'Table (I)(a)'!$D$76)</f>
        <v>16.261908479326923</v>
      </c>
      <c r="H89" s="8">
        <v>0</v>
      </c>
      <c r="I89" s="8">
        <v>0</v>
      </c>
      <c r="J89" s="8">
        <v>0</v>
      </c>
      <c r="K89" s="8">
        <v>0</v>
      </c>
      <c r="L89" s="8">
        <v>0</v>
      </c>
    </row>
    <row r="90" spans="1:12" s="62" customFormat="1">
      <c r="A90" s="76">
        <v>4</v>
      </c>
      <c r="B90" s="8" t="s">
        <v>113</v>
      </c>
      <c r="C90" s="25">
        <v>59500</v>
      </c>
      <c r="D90" s="78">
        <f>((C90*100)/'Table (I)(a)'!$D$76)</f>
        <v>1.0686204300085865E-2</v>
      </c>
      <c r="E90" s="79">
        <v>0</v>
      </c>
      <c r="F90" s="78">
        <v>0</v>
      </c>
      <c r="G90" s="80">
        <v>0</v>
      </c>
      <c r="H90" s="8">
        <v>0</v>
      </c>
      <c r="I90" s="8">
        <v>0</v>
      </c>
      <c r="J90" s="8">
        <v>0</v>
      </c>
      <c r="K90" s="8">
        <v>0</v>
      </c>
      <c r="L90" s="8">
        <v>0</v>
      </c>
    </row>
    <row r="91" spans="1:12" s="62" customFormat="1">
      <c r="A91" s="76">
        <v>5</v>
      </c>
      <c r="B91" s="8" t="s">
        <v>114</v>
      </c>
      <c r="C91" s="25">
        <v>260000</v>
      </c>
      <c r="D91" s="78">
        <f>((C91*100)/'Table (I)(a)'!$D$76)</f>
        <v>4.6696018790291179E-2</v>
      </c>
      <c r="E91" s="79">
        <v>0</v>
      </c>
      <c r="F91" s="78">
        <v>0</v>
      </c>
      <c r="G91" s="80">
        <v>0</v>
      </c>
      <c r="H91" s="8">
        <v>0</v>
      </c>
      <c r="I91" s="8">
        <v>0</v>
      </c>
      <c r="J91" s="8">
        <v>0</v>
      </c>
      <c r="K91" s="8">
        <v>0</v>
      </c>
      <c r="L91" s="8">
        <v>0</v>
      </c>
    </row>
    <row r="92" spans="1:12" s="62" customFormat="1">
      <c r="A92" s="76">
        <v>6</v>
      </c>
      <c r="B92" s="8" t="s">
        <v>115</v>
      </c>
      <c r="C92" s="25">
        <v>132094334</v>
      </c>
      <c r="D92" s="78">
        <f>((C92*100)/'Table (I)(a)'!$D$76)</f>
        <v>23.72415193290384</v>
      </c>
      <c r="E92" s="79">
        <v>132094334</v>
      </c>
      <c r="F92" s="78">
        <f t="shared" si="7"/>
        <v>100</v>
      </c>
      <c r="G92" s="80">
        <v>0</v>
      </c>
      <c r="H92" s="8">
        <v>0</v>
      </c>
      <c r="I92" s="8">
        <v>0</v>
      </c>
      <c r="J92" s="8">
        <v>0</v>
      </c>
      <c r="K92" s="8">
        <v>0</v>
      </c>
      <c r="L92" s="8">
        <v>0</v>
      </c>
    </row>
    <row r="93" spans="1:12" s="62" customFormat="1">
      <c r="A93" s="76">
        <v>7</v>
      </c>
      <c r="B93" s="8" t="s">
        <v>116</v>
      </c>
      <c r="C93" s="25">
        <v>129012</v>
      </c>
      <c r="D93" s="78">
        <f>((C93*100)/'Table (I)(a)'!$D$76)</f>
        <v>2.3170564523742481E-2</v>
      </c>
      <c r="E93" s="79">
        <v>129012</v>
      </c>
      <c r="F93" s="78">
        <f t="shared" si="7"/>
        <v>100</v>
      </c>
      <c r="G93" s="80">
        <f>((E93*100)/'Table (I)(a)'!$D$76)</f>
        <v>2.3170564523742481E-2</v>
      </c>
      <c r="H93" s="8">
        <v>0</v>
      </c>
      <c r="I93" s="8">
        <v>0</v>
      </c>
      <c r="J93" s="8">
        <v>0</v>
      </c>
      <c r="K93" s="8">
        <v>0</v>
      </c>
      <c r="L93" s="8">
        <v>0</v>
      </c>
    </row>
    <row r="94" spans="1:12" s="62" customFormat="1">
      <c r="A94" s="76">
        <v>8</v>
      </c>
      <c r="B94" s="8" t="s">
        <v>117</v>
      </c>
      <c r="C94" s="25">
        <v>45573</v>
      </c>
      <c r="D94" s="78">
        <f>((C94*100)/'Table (I)(a)'!$D$76)</f>
        <v>8.1849140935766913E-3</v>
      </c>
      <c r="E94" s="79">
        <v>0</v>
      </c>
      <c r="F94" s="78">
        <f t="shared" si="7"/>
        <v>0</v>
      </c>
      <c r="G94" s="80">
        <v>0</v>
      </c>
      <c r="H94" s="8">
        <v>0</v>
      </c>
      <c r="I94" s="8">
        <v>0</v>
      </c>
      <c r="J94" s="8">
        <v>0</v>
      </c>
      <c r="K94" s="8">
        <v>0</v>
      </c>
      <c r="L94" s="8">
        <v>0</v>
      </c>
    </row>
    <row r="95" spans="1:12" s="62" customFormat="1">
      <c r="A95" s="76"/>
      <c r="B95" s="8"/>
      <c r="C95" s="25"/>
      <c r="D95" s="78"/>
      <c r="E95" s="79"/>
      <c r="F95" s="78"/>
      <c r="G95" s="80"/>
      <c r="H95" s="8"/>
      <c r="I95" s="8"/>
      <c r="J95" s="8"/>
      <c r="K95" s="8"/>
      <c r="L95" s="8"/>
    </row>
    <row r="96" spans="1:12" s="86" customFormat="1">
      <c r="A96" s="81" t="s">
        <v>49</v>
      </c>
      <c r="B96" s="81"/>
      <c r="C96" s="82">
        <f>SUM(C87:C94)</f>
        <v>223275874</v>
      </c>
      <c r="D96" s="83">
        <f>((C96*100)/'Table (I)(a)'!$D$76)</f>
        <v>40.100363106625714</v>
      </c>
      <c r="E96" s="84">
        <f>SUM(E87:E94)</f>
        <v>222768457</v>
      </c>
      <c r="F96" s="83">
        <f t="shared" si="7"/>
        <v>99.772739888591815</v>
      </c>
      <c r="G96" s="85">
        <f>((E96*100)/'Table (I)(a)'!$D$76)</f>
        <v>40.009230976754509</v>
      </c>
      <c r="H96" s="31">
        <f>SUM(H87:H94)</f>
        <v>0</v>
      </c>
      <c r="I96" s="31">
        <v>0</v>
      </c>
      <c r="J96" s="31">
        <v>0</v>
      </c>
      <c r="K96" s="31">
        <v>0</v>
      </c>
      <c r="L96" s="31">
        <v>0</v>
      </c>
    </row>
    <row r="97" spans="1:1" s="3" customFormat="1"/>
    <row r="98" spans="1:1" s="3" customFormat="1">
      <c r="A98" s="87" t="s">
        <v>98</v>
      </c>
    </row>
    <row r="99" spans="1:1" hidden="1"/>
    <row r="100" spans="1:1" hidden="1"/>
    <row r="101" spans="1:1" hidden="1"/>
    <row r="102" spans="1:1" hidden="1"/>
    <row r="103" spans="1:1" hidden="1"/>
    <row r="104" spans="1:1" hidden="1"/>
    <row r="105" spans="1:1" hidden="1"/>
    <row r="106" spans="1:1" hidden="1"/>
    <row r="107" spans="1:1" hidden="1"/>
    <row r="108" spans="1:1" hidden="1"/>
    <row r="109" spans="1:1" hidden="1"/>
    <row r="110" spans="1:1" hidden="1"/>
    <row r="111" spans="1:1" hidden="1"/>
    <row r="112" spans="1:1" hidden="1"/>
    <row r="113" hidden="1"/>
    <row r="114" hidden="1"/>
    <row r="115" hidden="1"/>
    <row r="116" hidden="1"/>
    <row r="117" hidden="1"/>
    <row r="118" hidden="1"/>
    <row r="119" hidden="1"/>
    <row r="120" hidden="1"/>
    <row r="121" hidden="1"/>
    <row r="122" hidden="1"/>
    <row r="123" hidden="1"/>
    <row r="124" hidden="1"/>
    <row r="125" hidden="1"/>
    <row r="126" hidden="1"/>
    <row r="127" hidden="1"/>
    <row r="128" hidden="1"/>
    <row r="129" hidden="1"/>
    <row r="130" hidden="1"/>
    <row r="131" hidden="1"/>
    <row r="132" hidden="1"/>
    <row r="133" hidden="1"/>
    <row r="134" hidden="1"/>
    <row r="135" hidden="1"/>
    <row r="136" hidden="1"/>
    <row r="137" hidden="1"/>
    <row r="138" hidden="1"/>
    <row r="139" hidden="1"/>
    <row r="140" hidden="1"/>
    <row r="141" hidden="1"/>
    <row r="142" hidden="1"/>
    <row r="143" hidden="1"/>
    <row r="144" hidden="1"/>
    <row r="145" hidden="1"/>
    <row r="146" hidden="1"/>
    <row r="147" hidden="1"/>
    <row r="148" hidden="1"/>
    <row r="149" hidden="1"/>
    <row r="150" hidden="1"/>
    <row r="151" hidden="1"/>
    <row r="152" hidden="1"/>
    <row r="153" hidden="1"/>
    <row r="154" hidden="1"/>
    <row r="155" hidden="1"/>
    <row r="156" hidden="1"/>
    <row r="157" hidden="1"/>
    <row r="158" hidden="1"/>
    <row r="159" hidden="1"/>
    <row r="160" hidden="1"/>
    <row r="161" hidden="1"/>
    <row r="162" hidden="1"/>
    <row r="163" hidden="1"/>
    <row r="164" hidden="1"/>
    <row r="165" hidden="1"/>
    <row r="166" hidden="1"/>
    <row r="167" hidden="1"/>
    <row r="168" hidden="1"/>
    <row r="169" hidden="1"/>
    <row r="170" hidden="1"/>
    <row r="171" hidden="1"/>
    <row r="172" hidden="1"/>
    <row r="173" hidden="1"/>
    <row r="174" hidden="1"/>
    <row r="175" hidden="1"/>
    <row r="176" hidden="1"/>
    <row r="177" hidden="1"/>
    <row r="178" hidden="1"/>
    <row r="179" hidden="1"/>
    <row r="180" hidden="1"/>
    <row r="181" hidden="1"/>
    <row r="182" hidden="1"/>
    <row r="183" hidden="1"/>
    <row r="184" hidden="1"/>
    <row r="185" hidden="1"/>
    <row r="186" hidden="1"/>
    <row r="187" hidden="1"/>
    <row r="188" hidden="1"/>
    <row r="189" hidden="1"/>
    <row r="190" hidden="1"/>
    <row r="191" hidden="1"/>
    <row r="192" hidden="1"/>
    <row r="193" hidden="1"/>
    <row r="194" hidden="1"/>
    <row r="195" hidden="1"/>
    <row r="196" hidden="1"/>
    <row r="197" hidden="1"/>
    <row r="198" hidden="1"/>
    <row r="199" hidden="1"/>
    <row r="200" hidden="1"/>
    <row r="201" hidden="1"/>
    <row r="202" hidden="1"/>
    <row r="203" hidden="1"/>
    <row r="204" hidden="1"/>
    <row r="205" hidden="1"/>
    <row r="206" hidden="1"/>
    <row r="207" hidden="1"/>
    <row r="208" hidden="1"/>
    <row r="209" hidden="1"/>
    <row r="210" hidden="1"/>
    <row r="211" hidden="1"/>
    <row r="212" hidden="1"/>
    <row r="213" hidden="1"/>
    <row r="214" hidden="1"/>
    <row r="215" hidden="1"/>
    <row r="216" hidden="1"/>
    <row r="217" hidden="1"/>
    <row r="218" hidden="1"/>
    <row r="219" hidden="1"/>
    <row r="220" hidden="1"/>
    <row r="221" hidden="1"/>
    <row r="222" hidden="1"/>
    <row r="223" hidden="1"/>
    <row r="224" hidden="1"/>
    <row r="225" hidden="1"/>
    <row r="226" hidden="1"/>
    <row r="227" hidden="1"/>
    <row r="228" hidden="1"/>
    <row r="229" hidden="1"/>
    <row r="230" hidden="1"/>
    <row r="231" hidden="1"/>
    <row r="232" hidden="1"/>
    <row r="233" hidden="1"/>
    <row r="234" hidden="1"/>
    <row r="235" hidden="1"/>
    <row r="236" hidden="1"/>
    <row r="237" hidden="1"/>
    <row r="238" hidden="1"/>
    <row r="239" hidden="1"/>
    <row r="240" hidden="1"/>
    <row r="241" hidden="1"/>
    <row r="242" hidden="1"/>
    <row r="243" hidden="1"/>
    <row r="244" hidden="1"/>
    <row r="245" hidden="1"/>
    <row r="246" hidden="1"/>
    <row r="247" hidden="1"/>
    <row r="248" hidden="1"/>
    <row r="249" hidden="1"/>
    <row r="250" hidden="1"/>
    <row r="251" hidden="1"/>
    <row r="252" hidden="1"/>
    <row r="253" hidden="1"/>
    <row r="254" hidden="1"/>
    <row r="255" hidden="1"/>
    <row r="256" hidden="1"/>
    <row r="257" hidden="1"/>
    <row r="258" hidden="1"/>
    <row r="259" hidden="1"/>
    <row r="260" hidden="1"/>
    <row r="261" hidden="1"/>
    <row r="262" hidden="1"/>
    <row r="263" hidden="1"/>
    <row r="264" hidden="1"/>
    <row r="265" hidden="1"/>
    <row r="266" hidden="1"/>
    <row r="267" hidden="1"/>
    <row r="268" hidden="1"/>
    <row r="269" hidden="1"/>
    <row r="270" hidden="1"/>
    <row r="271" hidden="1"/>
    <row r="272" hidden="1"/>
    <row r="273" hidden="1"/>
    <row r="274" hidden="1"/>
    <row r="275" hidden="1"/>
    <row r="276" hidden="1"/>
    <row r="277" hidden="1"/>
    <row r="278" hidden="1"/>
    <row r="279" hidden="1"/>
    <row r="280" hidden="1"/>
    <row r="281" hidden="1"/>
    <row r="282" hidden="1"/>
    <row r="283" hidden="1"/>
    <row r="284" hidden="1"/>
    <row r="285" hidden="1"/>
    <row r="286" hidden="1"/>
    <row r="287" hidden="1"/>
    <row r="288" hidden="1"/>
    <row r="289" hidden="1"/>
    <row r="290" hidden="1"/>
    <row r="291" hidden="1"/>
    <row r="292" hidden="1"/>
    <row r="293" hidden="1"/>
    <row r="294" hidden="1"/>
    <row r="295" hidden="1"/>
    <row r="296" hidden="1"/>
    <row r="297" hidden="1"/>
    <row r="298" hidden="1"/>
    <row r="299" hidden="1"/>
    <row r="300" hidden="1"/>
    <row r="301" hidden="1"/>
    <row r="302" hidden="1"/>
    <row r="303" hidden="1"/>
    <row r="304" hidden="1"/>
    <row r="305" hidden="1"/>
    <row r="306" hidden="1"/>
    <row r="307" hidden="1"/>
    <row r="308" hidden="1"/>
    <row r="309" hidden="1"/>
    <row r="310" hidden="1"/>
    <row r="311" hidden="1"/>
    <row r="312" hidden="1"/>
    <row r="313" hidden="1"/>
    <row r="314" hidden="1"/>
    <row r="315" hidden="1"/>
    <row r="316" hidden="1"/>
    <row r="317" hidden="1"/>
    <row r="318" hidden="1"/>
    <row r="319" hidden="1"/>
    <row r="320" hidden="1"/>
    <row r="321" hidden="1"/>
    <row r="322" hidden="1"/>
    <row r="323" hidden="1"/>
    <row r="324" hidden="1"/>
    <row r="325" hidden="1"/>
    <row r="326" hidden="1"/>
    <row r="327" hidden="1"/>
    <row r="328" hidden="1"/>
    <row r="329" hidden="1"/>
    <row r="330" hidden="1"/>
    <row r="331" hidden="1"/>
    <row r="332" hidden="1"/>
    <row r="333" hidden="1"/>
    <row r="334" hidden="1"/>
    <row r="335" hidden="1"/>
    <row r="336" hidden="1"/>
    <row r="337" hidden="1"/>
    <row r="338" hidden="1"/>
    <row r="339" hidden="1"/>
    <row r="340" hidden="1"/>
    <row r="341" hidden="1"/>
    <row r="342" hidden="1"/>
    <row r="343" hidden="1"/>
    <row r="344" hidden="1"/>
    <row r="345" hidden="1"/>
    <row r="346" hidden="1"/>
    <row r="347" hidden="1"/>
    <row r="348" hidden="1"/>
    <row r="349" hidden="1"/>
    <row r="350" hidden="1"/>
    <row r="351" hidden="1"/>
    <row r="352" hidden="1"/>
    <row r="353" hidden="1"/>
    <row r="354" hidden="1"/>
    <row r="355" hidden="1"/>
    <row r="356" hidden="1"/>
    <row r="357" hidden="1"/>
    <row r="358" hidden="1"/>
    <row r="359" hidden="1"/>
    <row r="360" hidden="1"/>
    <row r="361" hidden="1"/>
    <row r="362" hidden="1"/>
    <row r="363" hidden="1"/>
    <row r="364" hidden="1"/>
    <row r="365" hidden="1"/>
    <row r="366" hidden="1"/>
    <row r="367" hidden="1"/>
    <row r="368" hidden="1"/>
    <row r="369" hidden="1"/>
    <row r="370" hidden="1"/>
    <row r="371" hidden="1"/>
    <row r="372" hidden="1"/>
    <row r="373" hidden="1"/>
    <row r="374" hidden="1"/>
    <row r="375" hidden="1"/>
    <row r="376" hidden="1"/>
    <row r="377" hidden="1"/>
    <row r="378" hidden="1"/>
    <row r="379" hidden="1"/>
    <row r="380" hidden="1"/>
    <row r="381" hidden="1"/>
    <row r="382" hidden="1"/>
    <row r="383" hidden="1"/>
    <row r="384" hidden="1"/>
    <row r="385" hidden="1"/>
    <row r="386" hidden="1"/>
    <row r="387" hidden="1"/>
    <row r="388" hidden="1"/>
    <row r="389" hidden="1"/>
    <row r="390" hidden="1"/>
    <row r="391" hidden="1"/>
    <row r="392" hidden="1"/>
    <row r="393" hidden="1"/>
    <row r="394" hidden="1"/>
    <row r="395" hidden="1"/>
    <row r="396" hidden="1"/>
    <row r="397" hidden="1"/>
    <row r="398" hidden="1"/>
    <row r="399" hidden="1"/>
    <row r="400" hidden="1"/>
    <row r="401" hidden="1"/>
    <row r="402" hidden="1"/>
    <row r="403" hidden="1"/>
    <row r="404" hidden="1"/>
    <row r="405" hidden="1"/>
    <row r="406" hidden="1"/>
    <row r="407" hidden="1"/>
    <row r="408" hidden="1"/>
    <row r="409" hidden="1"/>
    <row r="410" hidden="1"/>
    <row r="411" hidden="1"/>
    <row r="412" hidden="1"/>
    <row r="413" hidden="1"/>
    <row r="414" hidden="1"/>
    <row r="415" hidden="1"/>
    <row r="416" hidden="1"/>
    <row r="417" hidden="1"/>
    <row r="418" hidden="1"/>
    <row r="419" hidden="1"/>
    <row r="420" hidden="1"/>
    <row r="421" hidden="1"/>
    <row r="422" hidden="1"/>
    <row r="423" hidden="1"/>
    <row r="424" hidden="1"/>
    <row r="425" hidden="1"/>
    <row r="426" hidden="1"/>
    <row r="427" hidden="1"/>
    <row r="428" hidden="1"/>
    <row r="429" hidden="1"/>
    <row r="430" hidden="1"/>
    <row r="431" hidden="1"/>
    <row r="432" hidden="1"/>
    <row r="433" hidden="1"/>
    <row r="434" hidden="1"/>
    <row r="435" hidden="1"/>
    <row r="436" hidden="1"/>
    <row r="437" hidden="1"/>
    <row r="438" hidden="1"/>
    <row r="439" hidden="1"/>
    <row r="440" hidden="1"/>
    <row r="441" hidden="1"/>
    <row r="442" hidden="1"/>
    <row r="443" hidden="1"/>
    <row r="444" hidden="1"/>
    <row r="445" hidden="1"/>
    <row r="446" hidden="1"/>
    <row r="447" hidden="1"/>
    <row r="448" hidden="1"/>
    <row r="449" hidden="1"/>
    <row r="450" hidden="1"/>
    <row r="451" hidden="1"/>
    <row r="452" hidden="1"/>
    <row r="453" hidden="1"/>
    <row r="454" hidden="1"/>
    <row r="455" hidden="1"/>
    <row r="456" hidden="1"/>
    <row r="457" hidden="1"/>
    <row r="458" hidden="1"/>
    <row r="459" hidden="1"/>
    <row r="460" hidden="1"/>
    <row r="461" hidden="1"/>
    <row r="462" hidden="1"/>
    <row r="463" hidden="1"/>
    <row r="464" hidden="1"/>
    <row r="465" hidden="1"/>
    <row r="466" hidden="1"/>
    <row r="467" hidden="1"/>
    <row r="468" hidden="1"/>
    <row r="469" hidden="1"/>
    <row r="470" hidden="1"/>
    <row r="471" hidden="1"/>
    <row r="472" hidden="1"/>
    <row r="473" hidden="1"/>
    <row r="474" hidden="1"/>
    <row r="475" hidden="1"/>
    <row r="476" hidden="1"/>
    <row r="477" hidden="1"/>
    <row r="478" hidden="1"/>
    <row r="479" hidden="1"/>
    <row r="480" hidden="1"/>
    <row r="481" hidden="1"/>
    <row r="482" hidden="1"/>
    <row r="483" hidden="1"/>
    <row r="484" hidden="1"/>
    <row r="485" hidden="1"/>
    <row r="486" hidden="1"/>
    <row r="487" hidden="1"/>
    <row r="488" hidden="1"/>
    <row r="489" hidden="1"/>
    <row r="496" hidden="1"/>
  </sheetData>
  <sheetProtection selectLockedCells="1" selectUnlockedCells="1"/>
  <mergeCells count="14">
    <mergeCell ref="J84:K84"/>
    <mergeCell ref="A96:B96"/>
    <mergeCell ref="A84:A85"/>
    <mergeCell ref="B84:B85"/>
    <mergeCell ref="C84:D84"/>
    <mergeCell ref="E84:G84"/>
    <mergeCell ref="H84:I84"/>
    <mergeCell ref="B79:I79"/>
    <mergeCell ref="A13:C13"/>
    <mergeCell ref="A12:I12"/>
    <mergeCell ref="D13:E13"/>
    <mergeCell ref="H14:I14"/>
    <mergeCell ref="F14:G14"/>
    <mergeCell ref="F13:I13"/>
  </mergeCells>
  <phoneticPr fontId="0" type="noConversion"/>
  <pageMargins left="0.75" right="0.75" top="1" bottom="1" header="0.5" footer="0.5"/>
  <pageSetup scale="39" orientation="portrait"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Table (I)(a)</vt:lpstr>
    </vt:vector>
  </TitlesOfParts>
  <Company>ICRA ONLINE LTD</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Shareholding Parttern</dc:title>
  <dc:creator>Ninad Parulekar</dc:creator>
  <cp:lastModifiedBy>nidhi.goel</cp:lastModifiedBy>
  <cp:lastPrinted>2014-04-21T12:00:38Z</cp:lastPrinted>
  <dcterms:created xsi:type="dcterms:W3CDTF">2006-04-20T04:05:11Z</dcterms:created>
  <dcterms:modified xsi:type="dcterms:W3CDTF">2014-04-22T10:17:49Z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wner">
    <vt:lpwstr>Ninad Parulekar</vt:lpwstr>
  </property>
  <property fmtid="{D5CDD505-2E9C-101B-9397-08002B2CF9AE}" pid="3" name="Office">
    <vt:lpwstr>BSE</vt:lpwstr>
  </property>
  <property fmtid="{D5CDD505-2E9C-101B-9397-08002B2CF9AE}" pid="4" name="Department">
    <vt:lpwstr>DCS</vt:lpwstr>
  </property>
</Properties>
</file>